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droha\Dropbox\PITT MBA\Spring 2018\BQOM 2501 - Decision Making Complex Environment\Lecture 3\"/>
    </mc:Choice>
  </mc:AlternateContent>
  <xr:revisionPtr revIDLastSave="0" documentId="13_ncr:1_{ECB28DF8-34AB-42D0-A6F2-A7692F1F3D0F}" xr6:coauthVersionLast="28" xr6:coauthVersionMax="28" xr10:uidLastSave="{00000000-0000-0000-0000-000000000000}"/>
  <bookViews>
    <workbookView xWindow="0" yWindow="0" windowWidth="23040" windowHeight="8472" activeTab="3" xr2:uid="{00000000-000D-0000-FFFF-FFFF00000000}"/>
  </bookViews>
  <sheets>
    <sheet name="Step 1" sheetId="2" r:id="rId1"/>
    <sheet name="Step 2" sheetId="1" r:id="rId2"/>
    <sheet name="n=2" sheetId="4" r:id="rId3"/>
    <sheet name="n=3" sheetId="5" r:id="rId4"/>
    <sheet name="n=4" sheetId="6" r:id="rId5"/>
    <sheet name="n=5" sheetId="7" r:id="rId6"/>
    <sheet name="n=6" sheetId="8" r:id="rId7"/>
    <sheet name="n=7" sheetId="9" r:id="rId8"/>
    <sheet name="n=8" sheetId="10" r:id="rId9"/>
  </sheet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0" l="1"/>
  <c r="A19" i="10"/>
  <c r="F43" i="10" s="1"/>
  <c r="A20" i="10"/>
  <c r="A21" i="10"/>
  <c r="F45" i="10" s="1"/>
  <c r="F69" i="10" s="1"/>
  <c r="A22" i="10"/>
  <c r="A23" i="10"/>
  <c r="A24" i="10"/>
  <c r="A25" i="10"/>
  <c r="H43" i="10" s="1"/>
  <c r="H67" i="10" s="1"/>
  <c r="A26" i="10"/>
  <c r="B42" i="10"/>
  <c r="C42" i="10"/>
  <c r="D42" i="10"/>
  <c r="E42" i="10"/>
  <c r="F42" i="10"/>
  <c r="G42" i="10"/>
  <c r="H42" i="10"/>
  <c r="I42" i="10"/>
  <c r="A43" i="10"/>
  <c r="B43" i="10"/>
  <c r="D43" i="10"/>
  <c r="A44" i="10"/>
  <c r="C44" i="10"/>
  <c r="E44" i="10"/>
  <c r="G44" i="10"/>
  <c r="G68" i="10" s="1"/>
  <c r="I44" i="10"/>
  <c r="A45" i="10"/>
  <c r="B45" i="10"/>
  <c r="D45" i="10"/>
  <c r="D69" i="10" s="1"/>
  <c r="H45" i="10"/>
  <c r="A46" i="10"/>
  <c r="C46" i="10"/>
  <c r="E46" i="10"/>
  <c r="E70" i="10" s="1"/>
  <c r="G46" i="10"/>
  <c r="I46" i="10"/>
  <c r="A47" i="10"/>
  <c r="B47" i="10"/>
  <c r="D47" i="10"/>
  <c r="F47" i="10"/>
  <c r="H47" i="10"/>
  <c r="A48" i="10"/>
  <c r="C48" i="10"/>
  <c r="E48" i="10"/>
  <c r="G48" i="10"/>
  <c r="G72" i="10" s="1"/>
  <c r="I48" i="10"/>
  <c r="A49" i="10"/>
  <c r="B49" i="10"/>
  <c r="D49" i="10"/>
  <c r="F49" i="10"/>
  <c r="F73" i="10" s="1"/>
  <c r="H49" i="10"/>
  <c r="A50" i="10"/>
  <c r="C50" i="10"/>
  <c r="C74" i="10" s="1"/>
  <c r="E50" i="10"/>
  <c r="E74" i="10" s="1"/>
  <c r="G50" i="10"/>
  <c r="I50" i="10"/>
  <c r="B54" i="10"/>
  <c r="C54" i="10"/>
  <c r="D54" i="10"/>
  <c r="E54" i="10"/>
  <c r="F54" i="10"/>
  <c r="G54" i="10"/>
  <c r="H54" i="10"/>
  <c r="I54" i="10"/>
  <c r="A55" i="10"/>
  <c r="B55" i="10"/>
  <c r="C55" i="10"/>
  <c r="D55" i="10"/>
  <c r="D67" i="10" s="1"/>
  <c r="E55" i="10"/>
  <c r="F55" i="10"/>
  <c r="G55" i="10"/>
  <c r="H55" i="10"/>
  <c r="I55" i="10"/>
  <c r="A56" i="10"/>
  <c r="B56" i="10"/>
  <c r="C56" i="10"/>
  <c r="C68" i="10" s="1"/>
  <c r="D56" i="10"/>
  <c r="E56" i="10"/>
  <c r="E68" i="10" s="1"/>
  <c r="F56" i="10"/>
  <c r="G56" i="10"/>
  <c r="H56" i="10"/>
  <c r="I56" i="10"/>
  <c r="I68" i="10" s="1"/>
  <c r="A57" i="10"/>
  <c r="B57" i="10"/>
  <c r="C57" i="10"/>
  <c r="D57" i="10"/>
  <c r="E57" i="10"/>
  <c r="F57" i="10"/>
  <c r="G57" i="10"/>
  <c r="H57" i="10"/>
  <c r="H69" i="10" s="1"/>
  <c r="I57" i="10"/>
  <c r="A58" i="10"/>
  <c r="B58" i="10"/>
  <c r="C58" i="10"/>
  <c r="D58" i="10"/>
  <c r="E58" i="10"/>
  <c r="F58" i="10"/>
  <c r="G58" i="10"/>
  <c r="G70" i="10" s="1"/>
  <c r="H58" i="10"/>
  <c r="I58" i="10"/>
  <c r="A59" i="10"/>
  <c r="B59" i="10"/>
  <c r="C59" i="10"/>
  <c r="D59" i="10"/>
  <c r="D71" i="10" s="1"/>
  <c r="E59" i="10"/>
  <c r="E71" i="10" s="1"/>
  <c r="F59" i="10"/>
  <c r="F71" i="10" s="1"/>
  <c r="G59" i="10"/>
  <c r="H59" i="10"/>
  <c r="I59" i="10"/>
  <c r="A60" i="10"/>
  <c r="B60" i="10"/>
  <c r="C60" i="10"/>
  <c r="C72" i="10" s="1"/>
  <c r="D60" i="10"/>
  <c r="E60" i="10"/>
  <c r="E72" i="10" s="1"/>
  <c r="F60" i="10"/>
  <c r="G60" i="10"/>
  <c r="H60" i="10"/>
  <c r="I60" i="10"/>
  <c r="A61" i="10"/>
  <c r="B61" i="10"/>
  <c r="C61" i="10"/>
  <c r="D61" i="10"/>
  <c r="E61" i="10"/>
  <c r="F61" i="10"/>
  <c r="G61" i="10"/>
  <c r="H61" i="10"/>
  <c r="H73" i="10" s="1"/>
  <c r="I61" i="10"/>
  <c r="A62" i="10"/>
  <c r="B62" i="10"/>
  <c r="C62" i="10"/>
  <c r="D62" i="10"/>
  <c r="E62" i="10"/>
  <c r="F62" i="10"/>
  <c r="G62" i="10"/>
  <c r="G74" i="10" s="1"/>
  <c r="H62" i="10"/>
  <c r="I62" i="10"/>
  <c r="B66" i="10"/>
  <c r="C66" i="10"/>
  <c r="D66" i="10"/>
  <c r="E66" i="10"/>
  <c r="F66" i="10"/>
  <c r="G66" i="10"/>
  <c r="H66" i="10"/>
  <c r="I66" i="10"/>
  <c r="A67" i="10"/>
  <c r="B67" i="10"/>
  <c r="A68" i="10"/>
  <c r="A69" i="10"/>
  <c r="B69" i="10"/>
  <c r="A70" i="10"/>
  <c r="I70" i="10"/>
  <c r="A71" i="10"/>
  <c r="H71" i="10"/>
  <c r="A72" i="10"/>
  <c r="A73" i="10"/>
  <c r="B73" i="10"/>
  <c r="A74" i="10"/>
  <c r="I74" i="10"/>
  <c r="F4" i="9"/>
  <c r="A18" i="9"/>
  <c r="A19" i="9"/>
  <c r="C41" i="9"/>
  <c r="C52" i="9"/>
  <c r="A20" i="9"/>
  <c r="D42" i="9" s="1"/>
  <c r="A21" i="9"/>
  <c r="E51" i="9"/>
  <c r="A22" i="9"/>
  <c r="A23" i="9"/>
  <c r="B56" i="9"/>
  <c r="A24" i="9"/>
  <c r="B39" i="9"/>
  <c r="C39" i="9"/>
  <c r="D39" i="9"/>
  <c r="E39" i="9"/>
  <c r="F39" i="9"/>
  <c r="G39" i="9"/>
  <c r="H39" i="9"/>
  <c r="A40" i="9"/>
  <c r="A41" i="9"/>
  <c r="A42" i="9"/>
  <c r="C42" i="9"/>
  <c r="C64" i="9" s="1"/>
  <c r="G42" i="9"/>
  <c r="G64" i="9" s="1"/>
  <c r="A43" i="9"/>
  <c r="C43" i="9"/>
  <c r="C65" i="9" s="1"/>
  <c r="E43" i="9"/>
  <c r="A44" i="9"/>
  <c r="A45" i="9"/>
  <c r="C45" i="9"/>
  <c r="C67" i="9" s="1"/>
  <c r="E45" i="9"/>
  <c r="A46" i="9"/>
  <c r="B50" i="9"/>
  <c r="C50" i="9"/>
  <c r="D50" i="9"/>
  <c r="E50" i="9"/>
  <c r="F50" i="9"/>
  <c r="G50" i="9"/>
  <c r="H50" i="9"/>
  <c r="A51" i="9"/>
  <c r="B51" i="9"/>
  <c r="C51" i="9"/>
  <c r="D51" i="9"/>
  <c r="F51" i="9"/>
  <c r="G51" i="9"/>
  <c r="H51" i="9"/>
  <c r="A52" i="9"/>
  <c r="B52" i="9"/>
  <c r="D52" i="9"/>
  <c r="D63" i="9" s="1"/>
  <c r="E52" i="9"/>
  <c r="F52" i="9"/>
  <c r="G52" i="9"/>
  <c r="H52" i="9"/>
  <c r="A53" i="9"/>
  <c r="B53" i="9"/>
  <c r="C53" i="9"/>
  <c r="D53" i="9"/>
  <c r="E53" i="9"/>
  <c r="F53" i="9"/>
  <c r="G53" i="9"/>
  <c r="H53" i="9"/>
  <c r="A54" i="9"/>
  <c r="B54" i="9"/>
  <c r="C54" i="9"/>
  <c r="D54" i="9"/>
  <c r="E54" i="9"/>
  <c r="F54" i="9"/>
  <c r="G54" i="9"/>
  <c r="H54" i="9"/>
  <c r="A55" i="9"/>
  <c r="B55" i="9"/>
  <c r="C55" i="9"/>
  <c r="D55" i="9"/>
  <c r="E55" i="9"/>
  <c r="F55" i="9"/>
  <c r="G55" i="9"/>
  <c r="H55" i="9"/>
  <c r="A56" i="9"/>
  <c r="C56" i="9"/>
  <c r="D56" i="9"/>
  <c r="E56" i="9"/>
  <c r="F56" i="9"/>
  <c r="G56" i="9"/>
  <c r="H56" i="9"/>
  <c r="A57" i="9"/>
  <c r="B57" i="9"/>
  <c r="C57" i="9"/>
  <c r="D57" i="9"/>
  <c r="E57" i="9"/>
  <c r="F57" i="9"/>
  <c r="G57" i="9"/>
  <c r="H57" i="9"/>
  <c r="B61" i="9"/>
  <c r="C61" i="9"/>
  <c r="D61" i="9"/>
  <c r="E61" i="9"/>
  <c r="F61" i="9"/>
  <c r="G61" i="9"/>
  <c r="H61" i="9"/>
  <c r="A62" i="9"/>
  <c r="A63" i="9"/>
  <c r="A64" i="9"/>
  <c r="D64" i="9"/>
  <c r="A65" i="9"/>
  <c r="A66" i="9"/>
  <c r="A67" i="9"/>
  <c r="A68" i="9"/>
  <c r="F4" i="8"/>
  <c r="A17" i="8"/>
  <c r="B37" i="8"/>
  <c r="B57" i="8" s="1"/>
  <c r="A18" i="8"/>
  <c r="A19" i="8"/>
  <c r="B39" i="8"/>
  <c r="A20" i="8"/>
  <c r="F40" i="8" s="1"/>
  <c r="F60" i="8" s="1"/>
  <c r="A21" i="8"/>
  <c r="A22" i="8"/>
  <c r="G39" i="8" s="1"/>
  <c r="G59" i="8" s="1"/>
  <c r="B36" i="8"/>
  <c r="C36" i="8"/>
  <c r="D36" i="8"/>
  <c r="E36" i="8"/>
  <c r="F36" i="8"/>
  <c r="G36" i="8"/>
  <c r="A37" i="8"/>
  <c r="G37" i="8"/>
  <c r="A38" i="8"/>
  <c r="E38" i="8"/>
  <c r="F38" i="8"/>
  <c r="F58" i="8" s="1"/>
  <c r="A39" i="8"/>
  <c r="E39" i="8"/>
  <c r="E59" i="8" s="1"/>
  <c r="A40" i="8"/>
  <c r="G40" i="8"/>
  <c r="G60" i="8" s="1"/>
  <c r="A41" i="8"/>
  <c r="G41" i="8"/>
  <c r="G61" i="8" s="1"/>
  <c r="A42" i="8"/>
  <c r="B42" i="8"/>
  <c r="D42" i="8"/>
  <c r="D62" i="8" s="1"/>
  <c r="G42" i="8"/>
  <c r="B46" i="8"/>
  <c r="C46" i="8"/>
  <c r="D46" i="8"/>
  <c r="E46" i="8"/>
  <c r="F46" i="8"/>
  <c r="G46" i="8"/>
  <c r="A47" i="8"/>
  <c r="B47" i="8"/>
  <c r="C47" i="8"/>
  <c r="D47" i="8"/>
  <c r="E47" i="8"/>
  <c r="F47" i="8"/>
  <c r="G47" i="8"/>
  <c r="A48" i="8"/>
  <c r="B48" i="8"/>
  <c r="C48" i="8"/>
  <c r="D48" i="8"/>
  <c r="E48" i="8"/>
  <c r="F48" i="8"/>
  <c r="G48" i="8"/>
  <c r="A49" i="8"/>
  <c r="B49" i="8"/>
  <c r="C49" i="8"/>
  <c r="D49" i="8"/>
  <c r="E49" i="8"/>
  <c r="F49" i="8"/>
  <c r="G49" i="8"/>
  <c r="A50" i="8"/>
  <c r="B50" i="8"/>
  <c r="C50" i="8"/>
  <c r="D50" i="8"/>
  <c r="E50" i="8"/>
  <c r="F50" i="8"/>
  <c r="G50" i="8"/>
  <c r="A51" i="8"/>
  <c r="B51" i="8"/>
  <c r="C51" i="8"/>
  <c r="D51" i="8"/>
  <c r="E51" i="8"/>
  <c r="F51" i="8"/>
  <c r="G51" i="8"/>
  <c r="A52" i="8"/>
  <c r="B52" i="8"/>
  <c r="C52" i="8"/>
  <c r="D52" i="8"/>
  <c r="E52" i="8"/>
  <c r="F52" i="8"/>
  <c r="G52" i="8"/>
  <c r="B56" i="8"/>
  <c r="C56" i="8"/>
  <c r="D56" i="8"/>
  <c r="E56" i="8"/>
  <c r="F56" i="8"/>
  <c r="G56" i="8"/>
  <c r="A57" i="8"/>
  <c r="G57" i="8"/>
  <c r="A58" i="8"/>
  <c r="E58" i="8"/>
  <c r="A59" i="8"/>
  <c r="A60" i="8"/>
  <c r="A61" i="8"/>
  <c r="A62" i="8"/>
  <c r="B62" i="8"/>
  <c r="F4" i="7"/>
  <c r="A16" i="7"/>
  <c r="A17" i="7"/>
  <c r="C34" i="7"/>
  <c r="A18" i="7"/>
  <c r="A19" i="7"/>
  <c r="E34" i="7"/>
  <c r="A20" i="7"/>
  <c r="B33" i="7"/>
  <c r="C33" i="7"/>
  <c r="D33" i="7"/>
  <c r="E33" i="7"/>
  <c r="F33" i="7"/>
  <c r="A34" i="7"/>
  <c r="B34" i="7"/>
  <c r="D34" i="7"/>
  <c r="D52" i="7" s="1"/>
  <c r="A35" i="7"/>
  <c r="B35" i="7"/>
  <c r="D35" i="7"/>
  <c r="A36" i="7"/>
  <c r="B36" i="7"/>
  <c r="D36" i="7"/>
  <c r="A37" i="7"/>
  <c r="B37" i="7"/>
  <c r="B55" i="7" s="1"/>
  <c r="D37" i="7"/>
  <c r="A38" i="7"/>
  <c r="D38" i="7"/>
  <c r="D56" i="7" s="1"/>
  <c r="B42" i="7"/>
  <c r="C42" i="7"/>
  <c r="D42" i="7"/>
  <c r="E42" i="7"/>
  <c r="F42" i="7"/>
  <c r="A43" i="7"/>
  <c r="B43" i="7"/>
  <c r="C43" i="7"/>
  <c r="D43" i="7"/>
  <c r="E43" i="7"/>
  <c r="F43" i="7"/>
  <c r="A44" i="7"/>
  <c r="B44" i="7"/>
  <c r="C44" i="7"/>
  <c r="D44" i="7"/>
  <c r="E44" i="7"/>
  <c r="F44" i="7"/>
  <c r="A45" i="7"/>
  <c r="B45" i="7"/>
  <c r="C45" i="7"/>
  <c r="D45" i="7"/>
  <c r="E45" i="7"/>
  <c r="F45" i="7"/>
  <c r="A46" i="7"/>
  <c r="B46" i="7"/>
  <c r="C46" i="7"/>
  <c r="D46" i="7"/>
  <c r="E46" i="7"/>
  <c r="F46" i="7"/>
  <c r="A47" i="7"/>
  <c r="B47" i="7"/>
  <c r="C47" i="7"/>
  <c r="D47" i="7"/>
  <c r="E47" i="7"/>
  <c r="F47" i="7"/>
  <c r="B51" i="7"/>
  <c r="C51" i="7"/>
  <c r="D51" i="7"/>
  <c r="E51" i="7"/>
  <c r="F51" i="7"/>
  <c r="A52" i="7"/>
  <c r="B52" i="7"/>
  <c r="A53" i="7"/>
  <c r="B53" i="7"/>
  <c r="D53" i="7"/>
  <c r="A54" i="7"/>
  <c r="B54" i="7"/>
  <c r="D54" i="7"/>
  <c r="A55" i="7"/>
  <c r="D55" i="7"/>
  <c r="A56" i="7"/>
  <c r="F4" i="6"/>
  <c r="A15" i="6"/>
  <c r="B32" i="6" s="1"/>
  <c r="B48" i="6" s="1"/>
  <c r="B31" i="6"/>
  <c r="A16" i="6"/>
  <c r="A17" i="6"/>
  <c r="B33" i="6" s="1"/>
  <c r="B49" i="6" s="1"/>
  <c r="A18" i="6"/>
  <c r="B30" i="6"/>
  <c r="C30" i="6"/>
  <c r="D30" i="6"/>
  <c r="E30" i="6"/>
  <c r="A31" i="6"/>
  <c r="C31" i="6"/>
  <c r="A32" i="6"/>
  <c r="C32" i="6"/>
  <c r="D32" i="6"/>
  <c r="A33" i="6"/>
  <c r="E33" i="6"/>
  <c r="E49" i="6" s="1"/>
  <c r="A34" i="6"/>
  <c r="E34" i="6"/>
  <c r="B38" i="6"/>
  <c r="C38" i="6"/>
  <c r="D38" i="6"/>
  <c r="E38" i="6"/>
  <c r="A39" i="6"/>
  <c r="B39" i="6"/>
  <c r="C39" i="6"/>
  <c r="D39" i="6"/>
  <c r="E39" i="6"/>
  <c r="A40" i="6"/>
  <c r="B40" i="6"/>
  <c r="C40" i="6"/>
  <c r="D40" i="6"/>
  <c r="E40" i="6"/>
  <c r="A41" i="6"/>
  <c r="B41" i="6"/>
  <c r="C41" i="6"/>
  <c r="D41" i="6"/>
  <c r="E41" i="6"/>
  <c r="A42" i="6"/>
  <c r="B42" i="6"/>
  <c r="C42" i="6"/>
  <c r="D42" i="6"/>
  <c r="E42" i="6"/>
  <c r="B46" i="6"/>
  <c r="C46" i="6"/>
  <c r="D46" i="6"/>
  <c r="E46" i="6"/>
  <c r="A47" i="6"/>
  <c r="C47" i="6"/>
  <c r="A48" i="6"/>
  <c r="C48" i="6"/>
  <c r="D48" i="6"/>
  <c r="A49" i="6"/>
  <c r="A50" i="6"/>
  <c r="E50" i="6"/>
  <c r="F4" i="5"/>
  <c r="A14" i="5"/>
  <c r="A15" i="5"/>
  <c r="C29" i="5" s="1"/>
  <c r="C43" i="5" s="1"/>
  <c r="A16" i="5"/>
  <c r="D30" i="5" s="1"/>
  <c r="B27" i="5"/>
  <c r="C27" i="5"/>
  <c r="D27" i="5"/>
  <c r="A28" i="5"/>
  <c r="A29" i="5"/>
  <c r="A30" i="5"/>
  <c r="B34" i="5"/>
  <c r="C34" i="5"/>
  <c r="D34" i="5"/>
  <c r="A35" i="5"/>
  <c r="B35" i="5"/>
  <c r="C35" i="5"/>
  <c r="D35" i="5"/>
  <c r="A36" i="5"/>
  <c r="B36" i="5"/>
  <c r="C36" i="5"/>
  <c r="D36" i="5"/>
  <c r="A37" i="5"/>
  <c r="B37" i="5"/>
  <c r="C37" i="5"/>
  <c r="D37" i="5"/>
  <c r="B41" i="5"/>
  <c r="C41" i="5"/>
  <c r="D41" i="5"/>
  <c r="A42" i="5"/>
  <c r="A43" i="5"/>
  <c r="A44" i="5"/>
  <c r="A36" i="4"/>
  <c r="A35" i="4"/>
  <c r="C34" i="4"/>
  <c r="B34" i="4"/>
  <c r="C30" i="4"/>
  <c r="B30" i="4"/>
  <c r="A30" i="4"/>
  <c r="C29" i="4"/>
  <c r="B29" i="4"/>
  <c r="A29" i="4"/>
  <c r="C28" i="4"/>
  <c r="B28" i="4"/>
  <c r="A24" i="4"/>
  <c r="A23" i="4"/>
  <c r="C22" i="4"/>
  <c r="B22" i="4"/>
  <c r="A13" i="4"/>
  <c r="C24" i="4" s="1"/>
  <c r="C36" i="4" s="1"/>
  <c r="A12" i="4"/>
  <c r="F4" i="4"/>
  <c r="D8" i="2"/>
  <c r="C8" i="2"/>
  <c r="C6" i="2"/>
  <c r="G23" i="2"/>
  <c r="P4" i="1"/>
  <c r="O6" i="1"/>
  <c r="P6" i="1"/>
  <c r="P8" i="1"/>
  <c r="O4" i="1"/>
  <c r="N4" i="1"/>
  <c r="C8" i="1"/>
  <c r="O8" i="1"/>
  <c r="P10" i="1" s="1"/>
  <c r="P12" i="1" s="1"/>
  <c r="B8" i="1"/>
  <c r="N8" i="1" s="1"/>
  <c r="B6" i="1"/>
  <c r="N6" i="1"/>
  <c r="H43" i="9"/>
  <c r="H65" i="9" s="1"/>
  <c r="D43" i="9"/>
  <c r="D65" i="9"/>
  <c r="G41" i="9"/>
  <c r="G63" i="9" s="1"/>
  <c r="F41" i="9"/>
  <c r="F63" i="9" s="1"/>
  <c r="D41" i="9"/>
  <c r="I43" i="10"/>
  <c r="I67" i="10" s="1"/>
  <c r="G43" i="10"/>
  <c r="G67" i="10"/>
  <c r="E43" i="10"/>
  <c r="E67" i="10" s="1"/>
  <c r="C43" i="10"/>
  <c r="C67" i="10" s="1"/>
  <c r="E52" i="7"/>
  <c r="C52" i="7"/>
  <c r="B59" i="8"/>
  <c r="D38" i="8"/>
  <c r="D58" i="8" s="1"/>
  <c r="H50" i="10"/>
  <c r="H74" i="10"/>
  <c r="F50" i="10"/>
  <c r="D50" i="10"/>
  <c r="D74" i="10"/>
  <c r="B50" i="10"/>
  <c r="B74" i="10" s="1"/>
  <c r="I49" i="10"/>
  <c r="I73" i="10"/>
  <c r="G49" i="10"/>
  <c r="G73" i="10" s="1"/>
  <c r="E49" i="10"/>
  <c r="E73" i="10"/>
  <c r="C49" i="10"/>
  <c r="C73" i="10" s="1"/>
  <c r="H48" i="10"/>
  <c r="H72" i="10"/>
  <c r="F48" i="10"/>
  <c r="F72" i="10" s="1"/>
  <c r="D48" i="10"/>
  <c r="D72" i="10"/>
  <c r="B48" i="10"/>
  <c r="B72" i="10" s="1"/>
  <c r="I47" i="10"/>
  <c r="I71" i="10"/>
  <c r="G47" i="10"/>
  <c r="G71" i="10" s="1"/>
  <c r="E47" i="10"/>
  <c r="C47" i="10"/>
  <c r="C71" i="10" s="1"/>
  <c r="H46" i="10"/>
  <c r="H70" i="10"/>
  <c r="F46" i="10"/>
  <c r="D46" i="10"/>
  <c r="D70" i="10"/>
  <c r="B46" i="10"/>
  <c r="B70" i="10" s="1"/>
  <c r="I45" i="10"/>
  <c r="I69" i="10"/>
  <c r="G45" i="10"/>
  <c r="G69" i="10" s="1"/>
  <c r="E45" i="10"/>
  <c r="E69" i="10"/>
  <c r="C45" i="10"/>
  <c r="C69" i="10" s="1"/>
  <c r="H44" i="10"/>
  <c r="H68" i="10"/>
  <c r="F44" i="10"/>
  <c r="F68" i="10" s="1"/>
  <c r="D44" i="10"/>
  <c r="D68" i="10"/>
  <c r="B44" i="10"/>
  <c r="B68" i="10" s="1"/>
  <c r="F41" i="8"/>
  <c r="D41" i="8"/>
  <c r="D61" i="8" s="1"/>
  <c r="F39" i="8"/>
  <c r="F59" i="8" s="1"/>
  <c r="D39" i="8"/>
  <c r="D59" i="8" s="1"/>
  <c r="D37" i="8"/>
  <c r="D57" i="8"/>
  <c r="E38" i="7"/>
  <c r="E56" i="7" s="1"/>
  <c r="E37" i="7"/>
  <c r="E55" i="7" s="1"/>
  <c r="C37" i="7"/>
  <c r="C55" i="7" s="1"/>
  <c r="E36" i="7"/>
  <c r="E54" i="7" s="1"/>
  <c r="C36" i="7"/>
  <c r="C54" i="7"/>
  <c r="E35" i="7"/>
  <c r="E53" i="7" s="1"/>
  <c r="C35" i="7"/>
  <c r="C53" i="7" s="1"/>
  <c r="D31" i="6"/>
  <c r="D47" i="6" s="1"/>
  <c r="B30" i="5"/>
  <c r="B23" i="4"/>
  <c r="B35" i="4"/>
  <c r="B44" i="5" l="1"/>
  <c r="D44" i="5"/>
  <c r="B29" i="5"/>
  <c r="B43" i="5" s="1"/>
  <c r="D28" i="5"/>
  <c r="D42" i="5" s="1"/>
  <c r="D29" i="5"/>
  <c r="D43" i="5" s="1"/>
  <c r="C30" i="5"/>
  <c r="C44" i="5" s="1"/>
  <c r="G40" i="9"/>
  <c r="G62" i="9" s="1"/>
  <c r="B40" i="9"/>
  <c r="B62" i="9" s="1"/>
  <c r="C40" i="9"/>
  <c r="C62" i="9" s="1"/>
  <c r="H40" i="9"/>
  <c r="H62" i="9" s="1"/>
  <c r="D40" i="9"/>
  <c r="D62" i="9" s="1"/>
  <c r="E40" i="9"/>
  <c r="E62" i="9" s="1"/>
  <c r="B41" i="9"/>
  <c r="B63" i="9" s="1"/>
  <c r="B71" i="10"/>
  <c r="F40" i="9"/>
  <c r="F62" i="9" s="1"/>
  <c r="C23" i="4"/>
  <c r="C35" i="4" s="1"/>
  <c r="D38" i="4" s="1"/>
  <c r="B34" i="6"/>
  <c r="B50" i="6" s="1"/>
  <c r="D34" i="6"/>
  <c r="D50" i="6" s="1"/>
  <c r="B47" i="6"/>
  <c r="F37" i="7"/>
  <c r="F55" i="7" s="1"/>
  <c r="F34" i="7"/>
  <c r="F52" i="7" s="1"/>
  <c r="D59" i="7" s="1"/>
  <c r="B46" i="9"/>
  <c r="B68" i="9" s="1"/>
  <c r="D46" i="9"/>
  <c r="D68" i="9" s="1"/>
  <c r="H46" i="9"/>
  <c r="H68" i="9" s="1"/>
  <c r="C46" i="9"/>
  <c r="C68" i="9" s="1"/>
  <c r="G46" i="9"/>
  <c r="G68" i="9" s="1"/>
  <c r="H41" i="9"/>
  <c r="H63" i="9" s="1"/>
  <c r="E46" i="9"/>
  <c r="E68" i="9" s="1"/>
  <c r="F46" i="9"/>
  <c r="F68" i="9" s="1"/>
  <c r="E44" i="9"/>
  <c r="E66" i="9" s="1"/>
  <c r="D44" i="9"/>
  <c r="D66" i="9" s="1"/>
  <c r="H44" i="9"/>
  <c r="H66" i="9" s="1"/>
  <c r="C44" i="9"/>
  <c r="C66" i="9" s="1"/>
  <c r="F42" i="9"/>
  <c r="F64" i="9" s="1"/>
  <c r="F44" i="9"/>
  <c r="F66" i="9" s="1"/>
  <c r="D73" i="10"/>
  <c r="C70" i="10"/>
  <c r="F61" i="8"/>
  <c r="F70" i="10"/>
  <c r="F74" i="10"/>
  <c r="F45" i="9"/>
  <c r="F67" i="9" s="1"/>
  <c r="B24" i="4"/>
  <c r="B36" i="4" s="1"/>
  <c r="C28" i="5"/>
  <c r="C42" i="5" s="1"/>
  <c r="B28" i="5"/>
  <c r="B42" i="5" s="1"/>
  <c r="C34" i="6"/>
  <c r="C50" i="6" s="1"/>
  <c r="E32" i="6"/>
  <c r="E48" i="6" s="1"/>
  <c r="E31" i="6"/>
  <c r="E47" i="6" s="1"/>
  <c r="C41" i="8"/>
  <c r="C61" i="8" s="1"/>
  <c r="F42" i="8"/>
  <c r="F62" i="8" s="1"/>
  <c r="B41" i="8"/>
  <c r="B61" i="8" s="1"/>
  <c r="F37" i="8"/>
  <c r="F57" i="8" s="1"/>
  <c r="E41" i="8"/>
  <c r="E61" i="8" s="1"/>
  <c r="C38" i="8"/>
  <c r="C58" i="8" s="1"/>
  <c r="B38" i="8"/>
  <c r="B58" i="8" s="1"/>
  <c r="G38" i="8"/>
  <c r="G58" i="8" s="1"/>
  <c r="C37" i="8"/>
  <c r="C57" i="8" s="1"/>
  <c r="D65" i="8" s="1"/>
  <c r="C39" i="8"/>
  <c r="C59" i="8" s="1"/>
  <c r="C42" i="8"/>
  <c r="C62" i="8" s="1"/>
  <c r="G44" i="9"/>
  <c r="G66" i="9" s="1"/>
  <c r="B42" i="9"/>
  <c r="B64" i="9" s="1"/>
  <c r="I72" i="10"/>
  <c r="D33" i="6"/>
  <c r="D49" i="6" s="1"/>
  <c r="C33" i="6"/>
  <c r="C49" i="6" s="1"/>
  <c r="F36" i="7"/>
  <c r="F54" i="7" s="1"/>
  <c r="F38" i="7"/>
  <c r="F56" i="7" s="1"/>
  <c r="B38" i="7"/>
  <c r="B56" i="7" s="1"/>
  <c r="C38" i="7"/>
  <c r="C56" i="7" s="1"/>
  <c r="G62" i="8"/>
  <c r="E37" i="8"/>
  <c r="E57" i="8" s="1"/>
  <c r="E40" i="8"/>
  <c r="E60" i="8" s="1"/>
  <c r="D40" i="8"/>
  <c r="D60" i="8" s="1"/>
  <c r="B40" i="8"/>
  <c r="B60" i="8" s="1"/>
  <c r="C40" i="8"/>
  <c r="C60" i="8" s="1"/>
  <c r="B44" i="9"/>
  <c r="B66" i="9" s="1"/>
  <c r="E67" i="9"/>
  <c r="E65" i="9"/>
  <c r="C63" i="9"/>
  <c r="F67" i="10"/>
  <c r="D77" i="10" s="1"/>
  <c r="F35" i="7"/>
  <c r="F53" i="7" s="1"/>
  <c r="H45" i="9"/>
  <c r="H67" i="9" s="1"/>
  <c r="B45" i="9"/>
  <c r="B67" i="9" s="1"/>
  <c r="G45" i="9"/>
  <c r="G67" i="9" s="1"/>
  <c r="D45" i="9"/>
  <c r="D67" i="9" s="1"/>
  <c r="E42" i="9"/>
  <c r="E64" i="9" s="1"/>
  <c r="G43" i="9"/>
  <c r="G65" i="9" s="1"/>
  <c r="F43" i="9"/>
  <c r="F65" i="9" s="1"/>
  <c r="B43" i="9"/>
  <c r="B65" i="9" s="1"/>
  <c r="E41" i="9"/>
  <c r="E63" i="9" s="1"/>
  <c r="E42" i="8"/>
  <c r="E62" i="8" s="1"/>
  <c r="H42" i="9"/>
  <c r="H64" i="9" s="1"/>
  <c r="D46" i="5" l="1"/>
  <c r="D48" i="5" s="1"/>
  <c r="F6" i="5" s="1"/>
  <c r="F5" i="10"/>
  <c r="D79" i="10"/>
  <c r="F6" i="10" s="1"/>
  <c r="D61" i="7"/>
  <c r="F6" i="7" s="1"/>
  <c r="F5" i="7"/>
  <c r="D67" i="8"/>
  <c r="F6" i="8" s="1"/>
  <c r="F5" i="8"/>
  <c r="F5" i="4"/>
  <c r="D40" i="4"/>
  <c r="F6" i="4" s="1"/>
  <c r="D71" i="9"/>
  <c r="D52" i="6"/>
  <c r="F5" i="5" l="1"/>
  <c r="F5" i="6"/>
  <c r="D54" i="6"/>
  <c r="F6" i="6" s="1"/>
  <c r="F5" i="9"/>
  <c r="D73" i="9"/>
  <c r="F6" i="9" s="1"/>
</calcChain>
</file>

<file path=xl/sharedStrings.xml><?xml version="1.0" encoding="utf-8"?>
<sst xmlns="http://schemas.openxmlformats.org/spreadsheetml/2006/main" count="290" uniqueCount="84">
  <si>
    <t>A=Pairwise Comparison Matrix</t>
  </si>
  <si>
    <t>Num. Of Alternatives (n)</t>
  </si>
  <si>
    <t>1*1</t>
  </si>
  <si>
    <t>2*1/2</t>
  </si>
  <si>
    <t>6*1/6</t>
  </si>
  <si>
    <t>1/2*2</t>
  </si>
  <si>
    <t>1/6*6</t>
  </si>
  <si>
    <t>1/3*1</t>
  </si>
  <si>
    <t>3*1/3</t>
  </si>
  <si>
    <t>Result</t>
  </si>
  <si>
    <t>SUM of cells</t>
  </si>
  <si>
    <t>Cell wise</t>
  </si>
  <si>
    <t xml:space="preserve"> </t>
  </si>
  <si>
    <t>multiplication</t>
  </si>
  <si>
    <t xml:space="preserve">Result of Hadamard Multiplication </t>
  </si>
  <si>
    <r>
      <t>A</t>
    </r>
    <r>
      <rPr>
        <vertAlign val="superscript"/>
        <sz val="11"/>
        <color indexed="8"/>
        <rFont val="Calibri"/>
        <family val="2"/>
      </rPr>
      <t>T</t>
    </r>
    <r>
      <rPr>
        <sz val="11"/>
        <color theme="1"/>
        <rFont val="Calibri"/>
        <family val="2"/>
        <scheme val="minor"/>
      </rPr>
      <t>=Transpose of Pairwise Comparison Matrix</t>
    </r>
  </si>
  <si>
    <t>A1/A1</t>
  </si>
  <si>
    <t>A1/A2</t>
  </si>
  <si>
    <t>A1/A3</t>
  </si>
  <si>
    <t>A2/A1</t>
  </si>
  <si>
    <t>A2/A2</t>
  </si>
  <si>
    <t>A2/A3</t>
  </si>
  <si>
    <t>A3/A1</t>
  </si>
  <si>
    <t>A3/A2</t>
  </si>
  <si>
    <t>A3/A3</t>
  </si>
  <si>
    <t>A1</t>
  </si>
  <si>
    <t>A2</t>
  </si>
  <si>
    <t>A3</t>
  </si>
  <si>
    <t>Computing Pairwise Comparison Matrix</t>
  </si>
  <si>
    <t xml:space="preserve"> Pairwise Comparison Matrix</t>
  </si>
  <si>
    <t>0.6/0.6</t>
  </si>
  <si>
    <t>0.3/0.6</t>
  </si>
  <si>
    <t>0.1/0.6</t>
  </si>
  <si>
    <t>0.6/0.3</t>
  </si>
  <si>
    <t>0.3/0.3</t>
  </si>
  <si>
    <t>0.1/0.3</t>
  </si>
  <si>
    <t>0.6/0.1</t>
  </si>
  <si>
    <t>0.3/0.1</t>
  </si>
  <si>
    <t>0.1/0.1</t>
  </si>
  <si>
    <t>How is the matrix constructed from the priority vector?</t>
  </si>
  <si>
    <t>Priority vector</t>
  </si>
  <si>
    <t>Alternatives</t>
  </si>
  <si>
    <t>2.Form ratios from priorities</t>
  </si>
  <si>
    <t>1. Start with the priority vector</t>
  </si>
  <si>
    <t>3. The resulting matrix is the pairwise comparison matrix</t>
  </si>
  <si>
    <t>SAATY COMPATIBILITY INDEX FOR  2 ALTERNATIVES (N=2)</t>
  </si>
  <si>
    <t>RESULTS</t>
  </si>
  <si>
    <t>Number of Alternatives</t>
  </si>
  <si>
    <t>Sum of Matrix</t>
  </si>
  <si>
    <t>Compatibility Index</t>
  </si>
  <si>
    <t>Actual values before normalization</t>
  </si>
  <si>
    <t>copy to this column the initial actual values</t>
  </si>
  <si>
    <t xml:space="preserve">Normalized Actual values </t>
  </si>
  <si>
    <t>to normalize the values we sum them and then divide each value by the sum we found</t>
  </si>
  <si>
    <t>Results from SuperDecisions</t>
  </si>
  <si>
    <t>Name</t>
  </si>
  <si>
    <t xml:space="preserve">Ideal </t>
  </si>
  <si>
    <t>Normal</t>
  </si>
  <si>
    <t xml:space="preserve">Raw </t>
  </si>
  <si>
    <t>copy here the results from SuperDecisions</t>
  </si>
  <si>
    <t>Pairwise Comparison Matrix from Actual Data</t>
  </si>
  <si>
    <t>Transpose of Comparison Matrix from Estimated Data</t>
  </si>
  <si>
    <t>Result of Hadamard (Cell-wise) Multiplication of Previous Two Matrices</t>
  </si>
  <si>
    <t>Cell sum of previous matrix</t>
  </si>
  <si>
    <t>Saaty Compatibility Index = Sum/n**2</t>
  </si>
  <si>
    <t>SAATY COMPATIBILITY INDEX FOR  3 ALTERNATIVES (N=3)</t>
  </si>
  <si>
    <t>A4</t>
  </si>
  <si>
    <t>SAATY COMPATIBILITY INDEX FOR  4 ALTERNATIVES (N=4)</t>
  </si>
  <si>
    <t>A5</t>
  </si>
  <si>
    <t>SAATY COMPATIBILITY INDEX FOR  5 ALTERNATIVES (N=5)</t>
  </si>
  <si>
    <t>A6</t>
  </si>
  <si>
    <t>SAATY COMPATIBILITY INDEX FOR  6 ALTERNATIVES (N=6)</t>
  </si>
  <si>
    <t>A7</t>
  </si>
  <si>
    <t>SAATY COMPATIBILITY INDEX FOR 7 ALTERNATIVES (N=7)</t>
  </si>
  <si>
    <t>A8</t>
  </si>
  <si>
    <t>SAATY COMPATIBILITY INDEX FOR 8 ALTERNATIVES (N=8)</t>
  </si>
  <si>
    <t>The pairwise comparison matrix thus formed is the same as the original matrix (if consistent)</t>
  </si>
  <si>
    <t>Ideals</t>
  </si>
  <si>
    <t>Normals</t>
  </si>
  <si>
    <t>Raw</t>
  </si>
  <si>
    <t>Compatibility Index =(SUM/n**2) =</t>
  </si>
  <si>
    <t>Fossil Fuels</t>
  </si>
  <si>
    <t>Nuclear</t>
  </si>
  <si>
    <t>Renewable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</si>
</sst>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?/10"/>
    <numFmt numFmtId="165" formatCode="0.0"/>
    <numFmt numFmtId="166" formatCode="0.00000"/>
    <numFmt numFmtId="167" formatCode="0.000"/>
  </numFmts>
  <fonts count="14" x14ac:knownFonts="1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i/>
      <sz val="10"/>
      <name val="Arial"/>
      <family val="2"/>
      <charset val="161"/>
    </font>
    <font>
      <b/>
      <i/>
      <sz val="10"/>
      <name val="Arial"/>
      <family val="2"/>
      <charset val="161"/>
    </font>
    <font>
      <b/>
      <sz val="1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  <charset val="161"/>
    </font>
    <font>
      <b/>
      <i/>
      <sz val="10"/>
      <color theme="3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lightUp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13" fontId="7" fillId="0" borderId="0" xfId="0" applyNumberFormat="1" applyFont="1" applyAlignment="1">
      <alignment horizontal="left" readingOrder="1"/>
    </xf>
    <xf numFmtId="13" fontId="0" fillId="0" borderId="0" xfId="0" applyNumberFormat="1"/>
    <xf numFmtId="13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Fill="1"/>
    <xf numFmtId="0" fontId="8" fillId="0" borderId="0" xfId="0" applyFont="1"/>
    <xf numFmtId="0" fontId="8" fillId="0" borderId="0" xfId="0" applyFont="1" applyFill="1"/>
    <xf numFmtId="13" fontId="9" fillId="0" borderId="0" xfId="0" applyNumberFormat="1" applyFont="1" applyAlignment="1">
      <alignment horizontal="center" readingOrder="1"/>
    </xf>
    <xf numFmtId="13" fontId="8" fillId="3" borderId="0" xfId="0" applyNumberFormat="1" applyFont="1" applyFill="1"/>
    <xf numFmtId="13" fontId="2" fillId="3" borderId="0" xfId="0" applyNumberFormat="1" applyFont="1" applyFill="1"/>
    <xf numFmtId="0" fontId="8" fillId="4" borderId="0" xfId="0" applyFont="1" applyFill="1"/>
    <xf numFmtId="0" fontId="0" fillId="4" borderId="0" xfId="0" applyFill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0" fillId="5" borderId="0" xfId="0" applyFill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12" fontId="0" fillId="6" borderId="0" xfId="0" applyNumberFormat="1" applyFill="1" applyAlignment="1">
      <alignment horizontal="center"/>
    </xf>
    <xf numFmtId="12" fontId="0" fillId="7" borderId="0" xfId="0" applyNumberFormat="1" applyFill="1" applyAlignment="1">
      <alignment horizontal="center"/>
    </xf>
    <xf numFmtId="0" fontId="2" fillId="0" borderId="0" xfId="0" applyFont="1" applyFill="1"/>
    <xf numFmtId="165" fontId="0" fillId="6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8" fillId="0" borderId="0" xfId="0" applyFont="1" applyAlignment="1">
      <alignment horizontal="left"/>
    </xf>
    <xf numFmtId="164" fontId="8" fillId="4" borderId="0" xfId="0" applyNumberFormat="1" applyFont="1" applyFill="1" applyAlignment="1"/>
    <xf numFmtId="0" fontId="8" fillId="4" borderId="0" xfId="0" applyFont="1" applyFill="1" applyAlignment="1">
      <alignment horizontal="left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0" xfId="0" applyFont="1"/>
    <xf numFmtId="0" fontId="11" fillId="3" borderId="0" xfId="0" applyFont="1" applyFill="1" applyAlignment="1">
      <alignment horizontal="center" wrapText="1"/>
    </xf>
    <xf numFmtId="13" fontId="8" fillId="0" borderId="0" xfId="0" applyNumberFormat="1" applyFont="1" applyFill="1" applyAlignment="1">
      <alignment horizontal="left"/>
    </xf>
    <xf numFmtId="13" fontId="8" fillId="0" borderId="0" xfId="0" applyNumberFormat="1" applyFont="1" applyFill="1" applyAlignment="1">
      <alignment horizontal="center"/>
    </xf>
    <xf numFmtId="0" fontId="3" fillId="9" borderId="0" xfId="1" applyFill="1"/>
    <xf numFmtId="0" fontId="3" fillId="0" borderId="0" xfId="1"/>
    <xf numFmtId="0" fontId="3" fillId="0" borderId="0" xfId="1" applyFont="1"/>
    <xf numFmtId="0" fontId="12" fillId="10" borderId="3" xfId="1" applyFont="1" applyFill="1" applyBorder="1"/>
    <xf numFmtId="0" fontId="12" fillId="10" borderId="4" xfId="1" applyFont="1" applyFill="1" applyBorder="1"/>
    <xf numFmtId="0" fontId="4" fillId="0" borderId="0" xfId="1" applyFont="1"/>
    <xf numFmtId="166" fontId="3" fillId="0" borderId="0" xfId="1" applyNumberFormat="1"/>
    <xf numFmtId="0" fontId="4" fillId="2" borderId="0" xfId="1" applyFont="1" applyFill="1"/>
    <xf numFmtId="0" fontId="3" fillId="2" borderId="0" xfId="1" applyFill="1"/>
    <xf numFmtId="0" fontId="4" fillId="0" borderId="1" xfId="1" applyFont="1" applyBorder="1"/>
    <xf numFmtId="2" fontId="4" fillId="0" borderId="2" xfId="1" applyNumberFormat="1" applyFont="1" applyBorder="1"/>
    <xf numFmtId="0" fontId="6" fillId="0" borderId="0" xfId="1" applyFont="1"/>
    <xf numFmtId="0" fontId="4" fillId="10" borderId="0" xfId="1" applyFont="1" applyFill="1"/>
    <xf numFmtId="0" fontId="3" fillId="10" borderId="0" xfId="1" applyFill="1"/>
    <xf numFmtId="0" fontId="2" fillId="10" borderId="0" xfId="1" applyFont="1" applyFill="1"/>
    <xf numFmtId="0" fontId="2" fillId="10" borderId="0" xfId="1" applyFont="1" applyFill="1" applyAlignment="1">
      <alignment horizontal="center"/>
    </xf>
    <xf numFmtId="0" fontId="5" fillId="0" borderId="0" xfId="1" applyFont="1" applyAlignment="1">
      <alignment horizontal="center" wrapText="1"/>
    </xf>
    <xf numFmtId="0" fontId="5" fillId="11" borderId="0" xfId="1" applyFont="1" applyFill="1" applyAlignment="1">
      <alignment horizontal="center" vertical="center" wrapText="1"/>
    </xf>
    <xf numFmtId="2" fontId="4" fillId="0" borderId="0" xfId="1" applyNumberFormat="1" applyFont="1" applyBorder="1"/>
    <xf numFmtId="167" fontId="3" fillId="0" borderId="0" xfId="1" applyNumberFormat="1"/>
    <xf numFmtId="2" fontId="3" fillId="0" borderId="0" xfId="1" applyNumberFormat="1"/>
    <xf numFmtId="0" fontId="3" fillId="0" borderId="0" xfId="2"/>
    <xf numFmtId="0" fontId="3" fillId="0" borderId="0" xfId="3"/>
    <xf numFmtId="167" fontId="3" fillId="0" borderId="0" xfId="4" applyNumberFormat="1"/>
    <xf numFmtId="0" fontId="3" fillId="0" borderId="0" xfId="6"/>
    <xf numFmtId="167" fontId="3" fillId="0" borderId="0" xfId="5" applyNumberFormat="1"/>
    <xf numFmtId="10" fontId="3" fillId="0" borderId="0" xfId="1" applyNumberFormat="1"/>
    <xf numFmtId="0" fontId="2" fillId="4" borderId="0" xfId="0" applyFont="1" applyFill="1" applyAlignment="1">
      <alignment horizontal="right"/>
    </xf>
    <xf numFmtId="0" fontId="2" fillId="4" borderId="0" xfId="0" applyFont="1" applyFill="1" applyAlignment="1"/>
    <xf numFmtId="0" fontId="10" fillId="0" borderId="0" xfId="0" applyFont="1" applyAlignment="1">
      <alignment horizontal="left" wrapText="1"/>
    </xf>
    <xf numFmtId="13" fontId="8" fillId="0" borderId="0" xfId="0" applyNumberFormat="1" applyFont="1" applyFill="1" applyAlignment="1">
      <alignment horizontal="center"/>
    </xf>
    <xf numFmtId="13" fontId="8" fillId="0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8" fillId="3" borderId="0" xfId="0" applyFont="1" applyFill="1" applyAlignment="1">
      <alignment horizontal="center"/>
    </xf>
    <xf numFmtId="2" fontId="10" fillId="0" borderId="0" xfId="0" applyNumberFormat="1" applyFont="1" applyAlignment="1">
      <alignment horizontal="center" wrapText="1"/>
    </xf>
    <xf numFmtId="13" fontId="8" fillId="0" borderId="0" xfId="0" applyNumberFormat="1" applyFont="1" applyAlignment="1">
      <alignment horizontal="right"/>
    </xf>
    <xf numFmtId="13" fontId="9" fillId="0" borderId="0" xfId="0" applyNumberFormat="1" applyFont="1" applyAlignment="1">
      <alignment horizontal="center"/>
    </xf>
    <xf numFmtId="13" fontId="0" fillId="7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13" fontId="9" fillId="0" borderId="0" xfId="0" applyNumberFormat="1" applyFont="1" applyAlignment="1">
      <alignment horizontal="center" readingOrder="1"/>
    </xf>
    <xf numFmtId="13" fontId="0" fillId="8" borderId="0" xfId="0" applyNumberFormat="1" applyFill="1" applyAlignment="1">
      <alignment horizontal="center"/>
    </xf>
    <xf numFmtId="13" fontId="0" fillId="6" borderId="0" xfId="0" applyNumberFormat="1" applyFill="1" applyAlignment="1">
      <alignment horizontal="left"/>
    </xf>
    <xf numFmtId="13" fontId="0" fillId="7" borderId="0" xfId="0" applyNumberFormat="1" applyFill="1" applyAlignment="1">
      <alignment horizontal="right"/>
    </xf>
    <xf numFmtId="0" fontId="0" fillId="0" borderId="0" xfId="0" applyAlignment="1">
      <alignment horizontal="center" vertical="center" wrapText="1"/>
    </xf>
    <xf numFmtId="13" fontId="0" fillId="6" borderId="0" xfId="0" applyNumberFormat="1" applyFill="1" applyAlignment="1">
      <alignment horizontal="right"/>
    </xf>
    <xf numFmtId="13" fontId="0" fillId="6" borderId="0" xfId="0" applyNumberFormat="1" applyFill="1" applyAlignment="1">
      <alignment horizontal="center"/>
    </xf>
    <xf numFmtId="0" fontId="8" fillId="4" borderId="0" xfId="0" applyFont="1" applyFill="1" applyAlignment="1">
      <alignment horizontal="right"/>
    </xf>
    <xf numFmtId="13" fontId="0" fillId="7" borderId="0" xfId="0" applyNumberFormat="1" applyFill="1" applyAlignment="1">
      <alignment horizontal="left"/>
    </xf>
    <xf numFmtId="13" fontId="0" fillId="8" borderId="0" xfId="0" applyNumberFormat="1" applyFill="1" applyAlignment="1">
      <alignment horizontal="right"/>
    </xf>
    <xf numFmtId="0" fontId="5" fillId="0" borderId="0" xfId="1" applyFont="1" applyAlignment="1">
      <alignment horizontal="center" wrapText="1"/>
    </xf>
    <xf numFmtId="0" fontId="5" fillId="11" borderId="0" xfId="1" applyFont="1" applyFill="1" applyAlignment="1">
      <alignment horizontal="center" vertical="center" wrapText="1"/>
    </xf>
    <xf numFmtId="0" fontId="4" fillId="9" borderId="0" xfId="1" applyFont="1" applyFill="1" applyAlignment="1">
      <alignment horizontal="center"/>
    </xf>
    <xf numFmtId="0" fontId="13" fillId="10" borderId="5" xfId="1" applyFont="1" applyFill="1" applyBorder="1" applyAlignment="1">
      <alignment horizontal="center"/>
    </xf>
    <xf numFmtId="0" fontId="13" fillId="10" borderId="6" xfId="1" applyFont="1" applyFill="1" applyBorder="1" applyAlignment="1">
      <alignment horizontal="center"/>
    </xf>
    <xf numFmtId="0" fontId="13" fillId="10" borderId="4" xfId="1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30" xfId="2" xr:uid="{00000000-0005-0000-0000-000002000000}"/>
    <cellStyle name="Normal 32" xfId="3" xr:uid="{00000000-0005-0000-0000-000003000000}"/>
    <cellStyle name="Normal 35" xfId="4" xr:uid="{00000000-0005-0000-0000-000004000000}"/>
    <cellStyle name="Normal 36" xfId="5" xr:uid="{00000000-0005-0000-0000-000005000000}"/>
    <cellStyle name="Normal 37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3</xdr:row>
      <xdr:rowOff>25400</xdr:rowOff>
    </xdr:from>
    <xdr:to>
      <xdr:col>1</xdr:col>
      <xdr:colOff>469900</xdr:colOff>
      <xdr:row>5</xdr:row>
      <xdr:rowOff>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" y="787400"/>
          <a:ext cx="3683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5</xdr:row>
      <xdr:rowOff>76200</xdr:rowOff>
    </xdr:from>
    <xdr:to>
      <xdr:col>1</xdr:col>
      <xdr:colOff>469900</xdr:colOff>
      <xdr:row>7</xdr:row>
      <xdr:rowOff>25400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19200"/>
          <a:ext cx="2794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254000</xdr:colOff>
      <xdr:row>7</xdr:row>
      <xdr:rowOff>127000</xdr:rowOff>
    </xdr:from>
    <xdr:to>
      <xdr:col>1</xdr:col>
      <xdr:colOff>469900</xdr:colOff>
      <xdr:row>8</xdr:row>
      <xdr:rowOff>165100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651000"/>
          <a:ext cx="215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127000</xdr:colOff>
      <xdr:row>2</xdr:row>
      <xdr:rowOff>0</xdr:rowOff>
    </xdr:from>
    <xdr:to>
      <xdr:col>2</xdr:col>
      <xdr:colOff>495300</xdr:colOff>
      <xdr:row>2</xdr:row>
      <xdr:rowOff>355600</xdr:rowOff>
    </xdr:to>
    <xdr:pic>
      <xdr:nvPicPr>
        <xdr:cNvPr id="1028" name="Picture 9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0" y="381000"/>
          <a:ext cx="3683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38100</xdr:rowOff>
    </xdr:from>
    <xdr:to>
      <xdr:col>3</xdr:col>
      <xdr:colOff>266700</xdr:colOff>
      <xdr:row>2</xdr:row>
      <xdr:rowOff>368300</xdr:rowOff>
    </xdr:to>
    <xdr:pic>
      <xdr:nvPicPr>
        <xdr:cNvPr id="1029" name="Picture 10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7700" y="419100"/>
          <a:ext cx="2667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139700</xdr:rowOff>
    </xdr:from>
    <xdr:to>
      <xdr:col>4</xdr:col>
      <xdr:colOff>215900</xdr:colOff>
      <xdr:row>2</xdr:row>
      <xdr:rowOff>355600</xdr:rowOff>
    </xdr:to>
    <xdr:pic>
      <xdr:nvPicPr>
        <xdr:cNvPr id="1030" name="Picture 1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200" y="520700"/>
          <a:ext cx="2159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3</xdr:row>
      <xdr:rowOff>114300</xdr:rowOff>
    </xdr:from>
    <xdr:to>
      <xdr:col>0</xdr:col>
      <xdr:colOff>571500</xdr:colOff>
      <xdr:row>4</xdr:row>
      <xdr:rowOff>215900</xdr:rowOff>
    </xdr:to>
    <xdr:pic>
      <xdr:nvPicPr>
        <xdr:cNvPr id="2049" name="Picture 5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14400"/>
          <a:ext cx="4699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5</xdr:row>
      <xdr:rowOff>50800</xdr:rowOff>
    </xdr:from>
    <xdr:to>
      <xdr:col>0</xdr:col>
      <xdr:colOff>495300</xdr:colOff>
      <xdr:row>7</xdr:row>
      <xdr:rowOff>0</xdr:rowOff>
    </xdr:to>
    <xdr:pic>
      <xdr:nvPicPr>
        <xdr:cNvPr id="2050" name="Picture 6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435100"/>
          <a:ext cx="368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203200</xdr:colOff>
      <xdr:row>7</xdr:row>
      <xdr:rowOff>63500</xdr:rowOff>
    </xdr:from>
    <xdr:to>
      <xdr:col>0</xdr:col>
      <xdr:colOff>495300</xdr:colOff>
      <xdr:row>8</xdr:row>
      <xdr:rowOff>165100</xdr:rowOff>
    </xdr:to>
    <xdr:pic>
      <xdr:nvPicPr>
        <xdr:cNvPr id="2051" name="Picture 7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828800"/>
          <a:ext cx="2921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406400</xdr:rowOff>
    </xdr:from>
    <xdr:to>
      <xdr:col>2</xdr:col>
      <xdr:colOff>76200</xdr:colOff>
      <xdr:row>3</xdr:row>
      <xdr:rowOff>0</xdr:rowOff>
    </xdr:to>
    <xdr:pic>
      <xdr:nvPicPr>
        <xdr:cNvPr id="2052" name="Picture 8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406400"/>
          <a:ext cx="4572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139700</xdr:colOff>
      <xdr:row>1</xdr:row>
      <xdr:rowOff>25400</xdr:rowOff>
    </xdr:from>
    <xdr:to>
      <xdr:col>3</xdr:col>
      <xdr:colOff>50800</xdr:colOff>
      <xdr:row>2</xdr:row>
      <xdr:rowOff>165100</xdr:rowOff>
    </xdr:to>
    <xdr:pic>
      <xdr:nvPicPr>
        <xdr:cNvPr id="2053" name="Picture 9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" y="444500"/>
          <a:ext cx="368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1</xdr:row>
      <xdr:rowOff>63500</xdr:rowOff>
    </xdr:from>
    <xdr:to>
      <xdr:col>3</xdr:col>
      <xdr:colOff>406400</xdr:colOff>
      <xdr:row>2</xdr:row>
      <xdr:rowOff>165100</xdr:rowOff>
    </xdr:to>
    <xdr:pic>
      <xdr:nvPicPr>
        <xdr:cNvPr id="2054" name="Picture 10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482600"/>
          <a:ext cx="2921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368300</xdr:colOff>
      <xdr:row>2</xdr:row>
      <xdr:rowOff>165100</xdr:rowOff>
    </xdr:from>
    <xdr:to>
      <xdr:col>1</xdr:col>
      <xdr:colOff>368300</xdr:colOff>
      <xdr:row>9</xdr:row>
      <xdr:rowOff>25400</xdr:rowOff>
    </xdr:to>
    <xdr:cxnSp macro="">
      <xdr:nvCxnSpPr>
        <xdr:cNvPr id="2055" name="Straight Arrow Connector 12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CxnSpPr>
          <a:cxnSpLocks noChangeShapeType="1"/>
        </xdr:cNvCxnSpPr>
      </xdr:nvCxnSpPr>
      <xdr:spPr bwMode="auto">
        <a:xfrm rot="5400000">
          <a:off x="317500" y="1473200"/>
          <a:ext cx="1397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4</xdr:row>
      <xdr:rowOff>38100</xdr:rowOff>
    </xdr:from>
    <xdr:to>
      <xdr:col>8</xdr:col>
      <xdr:colOff>0</xdr:colOff>
      <xdr:row>4</xdr:row>
      <xdr:rowOff>38100</xdr:rowOff>
    </xdr:to>
    <xdr:cxnSp macro="">
      <xdr:nvCxnSpPr>
        <xdr:cNvPr id="2056" name="Straight Arrow Connector 13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CxnSpPr>
          <a:cxnSpLocks noChangeShapeType="1"/>
        </xdr:cNvCxnSpPr>
      </xdr:nvCxnSpPr>
      <xdr:spPr bwMode="auto">
        <a:xfrm>
          <a:off x="2413000" y="1130300"/>
          <a:ext cx="13716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330200</xdr:colOff>
      <xdr:row>3</xdr:row>
      <xdr:rowOff>50800</xdr:rowOff>
    </xdr:from>
    <xdr:to>
      <xdr:col>2</xdr:col>
      <xdr:colOff>330200</xdr:colOff>
      <xdr:row>9</xdr:row>
      <xdr:rowOff>101600</xdr:rowOff>
    </xdr:to>
    <xdr:cxnSp macro="">
      <xdr:nvCxnSpPr>
        <xdr:cNvPr id="2057" name="Straight Arrow Connector 17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CxnSpPr>
          <a:cxnSpLocks noChangeShapeType="1"/>
        </xdr:cNvCxnSpPr>
      </xdr:nvCxnSpPr>
      <xdr:spPr bwMode="auto">
        <a:xfrm rot="5400000">
          <a:off x="736600" y="1549400"/>
          <a:ext cx="1397000" cy="0"/>
        </a:xfrm>
        <a:prstGeom prst="straightConnector1">
          <a:avLst/>
        </a:prstGeom>
        <a:noFill/>
        <a:ln w="25400">
          <a:solidFill>
            <a:srgbClr val="9BBB59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558800</xdr:colOff>
      <xdr:row>5</xdr:row>
      <xdr:rowOff>228600</xdr:rowOff>
    </xdr:from>
    <xdr:to>
      <xdr:col>8</xdr:col>
      <xdr:colOff>12700</xdr:colOff>
      <xdr:row>5</xdr:row>
      <xdr:rowOff>241300</xdr:rowOff>
    </xdr:to>
    <xdr:cxnSp macro="">
      <xdr:nvCxnSpPr>
        <xdr:cNvPr id="2058" name="Straight Arrow Connector 18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CxnSpPr>
          <a:cxnSpLocks noChangeShapeType="1"/>
        </xdr:cNvCxnSpPr>
      </xdr:nvCxnSpPr>
      <xdr:spPr bwMode="auto">
        <a:xfrm>
          <a:off x="2413000" y="1574800"/>
          <a:ext cx="1384300" cy="0"/>
        </a:xfrm>
        <a:prstGeom prst="straightConnector1">
          <a:avLst/>
        </a:prstGeom>
        <a:noFill/>
        <a:ln w="25400">
          <a:solidFill>
            <a:srgbClr val="9BBB59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177800</xdr:colOff>
      <xdr:row>3</xdr:row>
      <xdr:rowOff>38100</xdr:rowOff>
    </xdr:from>
    <xdr:to>
      <xdr:col>3</xdr:col>
      <xdr:colOff>190500</xdr:colOff>
      <xdr:row>9</xdr:row>
      <xdr:rowOff>50800</xdr:rowOff>
    </xdr:to>
    <xdr:cxnSp macro="">
      <xdr:nvCxnSpPr>
        <xdr:cNvPr id="2059" name="Straight Arrow Connector 23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CxnSpPr>
          <a:cxnSpLocks noChangeShapeType="1"/>
        </xdr:cNvCxnSpPr>
      </xdr:nvCxnSpPr>
      <xdr:spPr bwMode="auto">
        <a:xfrm rot="5400000">
          <a:off x="1066800" y="1511300"/>
          <a:ext cx="1358900" cy="12700"/>
        </a:xfrm>
        <a:prstGeom prst="straightConnector1">
          <a:avLst/>
        </a:prstGeom>
        <a:noFill/>
        <a:ln w="25400">
          <a:solidFill>
            <a:srgbClr val="C0504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558800</xdr:colOff>
      <xdr:row>7</xdr:row>
      <xdr:rowOff>152400</xdr:rowOff>
    </xdr:from>
    <xdr:to>
      <xdr:col>8</xdr:col>
      <xdr:colOff>12700</xdr:colOff>
      <xdr:row>7</xdr:row>
      <xdr:rowOff>165100</xdr:rowOff>
    </xdr:to>
    <xdr:cxnSp macro="">
      <xdr:nvCxnSpPr>
        <xdr:cNvPr id="2060" name="Straight Arrow Connector 24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CxnSpPr>
          <a:cxnSpLocks noChangeShapeType="1"/>
        </xdr:cNvCxnSpPr>
      </xdr:nvCxnSpPr>
      <xdr:spPr bwMode="auto">
        <a:xfrm>
          <a:off x="2413000" y="1917700"/>
          <a:ext cx="1384300" cy="12700"/>
        </a:xfrm>
        <a:prstGeom prst="straightConnector1">
          <a:avLst/>
        </a:prstGeom>
        <a:noFill/>
        <a:ln w="25400">
          <a:solidFill>
            <a:srgbClr val="C0504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114300</xdr:colOff>
      <xdr:row>5</xdr:row>
      <xdr:rowOff>152400</xdr:rowOff>
    </xdr:from>
    <xdr:to>
      <xdr:col>8</xdr:col>
      <xdr:colOff>965200</xdr:colOff>
      <xdr:row>5</xdr:row>
      <xdr:rowOff>152400</xdr:rowOff>
    </xdr:to>
    <xdr:cxnSp macro="">
      <xdr:nvCxnSpPr>
        <xdr:cNvPr id="2061" name="Straight Arrow Connector 28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CxnSpPr>
          <a:cxnSpLocks noChangeShapeType="1"/>
        </xdr:cNvCxnSpPr>
      </xdr:nvCxnSpPr>
      <xdr:spPr bwMode="auto">
        <a:xfrm>
          <a:off x="3898900" y="1536700"/>
          <a:ext cx="850900" cy="0"/>
        </a:xfrm>
        <a:prstGeom prst="straightConnector1">
          <a:avLst/>
        </a:prstGeom>
        <a:noFill/>
        <a:ln w="38100">
          <a:solidFill>
            <a:srgbClr val="F79646"/>
          </a:solidFill>
          <a:round/>
          <a:headEnd/>
          <a:tailEnd type="arrow" w="med" len="med"/>
        </a:ln>
        <a:effectLst>
          <a:outerShdw blurRad="40000" dist="23000" dir="5400000" rotWithShape="0">
            <a:srgbClr val="00000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50800</xdr:colOff>
      <xdr:row>5</xdr:row>
      <xdr:rowOff>152400</xdr:rowOff>
    </xdr:from>
    <xdr:to>
      <xdr:col>13</xdr:col>
      <xdr:colOff>0</xdr:colOff>
      <xdr:row>5</xdr:row>
      <xdr:rowOff>152400</xdr:rowOff>
    </xdr:to>
    <xdr:cxnSp macro="">
      <xdr:nvCxnSpPr>
        <xdr:cNvPr id="2062" name="Straight Arrow Connector 38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CxnSpPr>
          <a:cxnSpLocks noChangeShapeType="1"/>
        </xdr:cNvCxnSpPr>
      </xdr:nvCxnSpPr>
      <xdr:spPr bwMode="auto">
        <a:xfrm flipV="1">
          <a:off x="5905500" y="1536700"/>
          <a:ext cx="622300" cy="0"/>
        </a:xfrm>
        <a:prstGeom prst="straightConnector1">
          <a:avLst/>
        </a:prstGeom>
        <a:noFill/>
        <a:ln w="38100">
          <a:solidFill>
            <a:srgbClr val="F79646"/>
          </a:solidFill>
          <a:round/>
          <a:headEnd/>
          <a:tailEnd type="arrow" w="med" len="med"/>
        </a:ln>
        <a:effectLst>
          <a:outerShdw blurRad="40000" dist="23000" dir="5400000" rotWithShape="0">
            <a:srgbClr val="00000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3073" name="Straight Arrow Connector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558800</xdr:colOff>
      <xdr:row>16</xdr:row>
      <xdr:rowOff>0</xdr:rowOff>
    </xdr:to>
    <xdr:cxnSp macro="">
      <xdr:nvCxnSpPr>
        <xdr:cNvPr id="3074" name="Straight Arrow Connector 2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CxnSpPr>
          <a:cxnSpLocks noChangeShapeType="1"/>
        </xdr:cNvCxnSpPr>
      </xdr:nvCxnSpPr>
      <xdr:spPr bwMode="auto">
        <a:xfrm rot="10800000">
          <a:off x="2857500" y="26416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4097" name="Straight Arrow Connector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558800</xdr:colOff>
      <xdr:row>20</xdr:row>
      <xdr:rowOff>0</xdr:rowOff>
    </xdr:to>
    <xdr:cxnSp macro="">
      <xdr:nvCxnSpPr>
        <xdr:cNvPr id="4098" name="Straight Arrow Connector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CxnSpPr>
          <a:cxnSpLocks noChangeShapeType="1"/>
        </xdr:cNvCxnSpPr>
      </xdr:nvCxnSpPr>
      <xdr:spPr bwMode="auto">
        <a:xfrm rot="10800000">
          <a:off x="2857500" y="33020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5121" name="Straight Arrow Connector 1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558800</xdr:colOff>
      <xdr:row>22</xdr:row>
      <xdr:rowOff>0</xdr:rowOff>
    </xdr:to>
    <xdr:cxnSp macro="">
      <xdr:nvCxnSpPr>
        <xdr:cNvPr id="5122" name="Straight Arrow Connector 2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CxnSpPr>
          <a:cxnSpLocks noChangeShapeType="1"/>
        </xdr:cNvCxnSpPr>
      </xdr:nvCxnSpPr>
      <xdr:spPr bwMode="auto">
        <a:xfrm rot="10800000">
          <a:off x="2857500" y="36322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6145" name="Straight Arrow Connector 1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558800</xdr:colOff>
      <xdr:row>24</xdr:row>
      <xdr:rowOff>0</xdr:rowOff>
    </xdr:to>
    <xdr:cxnSp macro="">
      <xdr:nvCxnSpPr>
        <xdr:cNvPr id="6146" name="Straight Arrow Connector 2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CxnSpPr>
          <a:cxnSpLocks noChangeShapeType="1"/>
        </xdr:cNvCxnSpPr>
      </xdr:nvCxnSpPr>
      <xdr:spPr bwMode="auto">
        <a:xfrm rot="10800000">
          <a:off x="2857500" y="39624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7169" name="Straight Arrow Connector 1">
          <a:extLst>
            <a:ext uri="{FF2B5EF4-FFF2-40B4-BE49-F238E27FC236}">
              <a16:creationId xmlns:a16="http://schemas.microsoft.com/office/drawing/2014/main" id="{00000000-0008-0000-0600-0000011C0000}"/>
            </a:ext>
          </a:extLst>
        </xdr:cNvPr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558800</xdr:colOff>
      <xdr:row>26</xdr:row>
      <xdr:rowOff>0</xdr:rowOff>
    </xdr:to>
    <xdr:cxnSp macro="">
      <xdr:nvCxnSpPr>
        <xdr:cNvPr id="7170" name="Straight Arrow Connector 2">
          <a:extLst>
            <a:ext uri="{FF2B5EF4-FFF2-40B4-BE49-F238E27FC236}">
              <a16:creationId xmlns:a16="http://schemas.microsoft.com/office/drawing/2014/main" id="{00000000-0008-0000-0600-0000021C0000}"/>
            </a:ext>
          </a:extLst>
        </xdr:cNvPr>
        <xdr:cNvCxnSpPr>
          <a:cxnSpLocks noChangeShapeType="1"/>
        </xdr:cNvCxnSpPr>
      </xdr:nvCxnSpPr>
      <xdr:spPr bwMode="auto">
        <a:xfrm rot="10800000">
          <a:off x="2857500" y="42926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8193" name="Straight Arrow Connector 1">
          <a:extLst>
            <a:ext uri="{FF2B5EF4-FFF2-40B4-BE49-F238E27FC236}">
              <a16:creationId xmlns:a16="http://schemas.microsoft.com/office/drawing/2014/main" id="{00000000-0008-0000-0700-000001200000}"/>
            </a:ext>
          </a:extLst>
        </xdr:cNvPr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558800</xdr:colOff>
      <xdr:row>28</xdr:row>
      <xdr:rowOff>0</xdr:rowOff>
    </xdr:to>
    <xdr:cxnSp macro="">
      <xdr:nvCxnSpPr>
        <xdr:cNvPr id="8194" name="Straight Arrow Connector 2">
          <a:extLst>
            <a:ext uri="{FF2B5EF4-FFF2-40B4-BE49-F238E27FC236}">
              <a16:creationId xmlns:a16="http://schemas.microsoft.com/office/drawing/2014/main" id="{00000000-0008-0000-0700-000002200000}"/>
            </a:ext>
          </a:extLst>
        </xdr:cNvPr>
        <xdr:cNvCxnSpPr>
          <a:cxnSpLocks noChangeShapeType="1"/>
        </xdr:cNvCxnSpPr>
      </xdr:nvCxnSpPr>
      <xdr:spPr bwMode="auto">
        <a:xfrm rot="10800000">
          <a:off x="2857500" y="46228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9217" name="Straight Arrow Connector 1">
          <a:extLst>
            <a:ext uri="{FF2B5EF4-FFF2-40B4-BE49-F238E27FC236}">
              <a16:creationId xmlns:a16="http://schemas.microsoft.com/office/drawing/2014/main" id="{00000000-0008-0000-0800-000001240000}"/>
            </a:ext>
          </a:extLst>
        </xdr:cNvPr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558800</xdr:colOff>
      <xdr:row>30</xdr:row>
      <xdr:rowOff>0</xdr:rowOff>
    </xdr:to>
    <xdr:cxnSp macro="">
      <xdr:nvCxnSpPr>
        <xdr:cNvPr id="9218" name="Straight Arrow Connector 2">
          <a:extLst>
            <a:ext uri="{FF2B5EF4-FFF2-40B4-BE49-F238E27FC236}">
              <a16:creationId xmlns:a16="http://schemas.microsoft.com/office/drawing/2014/main" id="{00000000-0008-0000-0800-000002240000}"/>
            </a:ext>
          </a:extLst>
        </xdr:cNvPr>
        <xdr:cNvCxnSpPr>
          <a:cxnSpLocks noChangeShapeType="1"/>
        </xdr:cNvCxnSpPr>
      </xdr:nvCxnSpPr>
      <xdr:spPr bwMode="auto">
        <a:xfrm rot="10800000">
          <a:off x="2857500" y="49530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workbookViewId="0">
      <selection activeCell="J4" sqref="J4"/>
    </sheetView>
  </sheetViews>
  <sheetFormatPr defaultColWidth="9" defaultRowHeight="14.4" x14ac:dyDescent="0.3"/>
  <cols>
    <col min="3" max="3" width="12.21875" bestFit="1" customWidth="1"/>
    <col min="10" max="10" width="15.77734375" customWidth="1"/>
  </cols>
  <sheetData>
    <row r="1" spans="1:12" x14ac:dyDescent="0.3">
      <c r="B1" s="70" t="s">
        <v>39</v>
      </c>
      <c r="C1" s="70"/>
      <c r="D1" s="70"/>
      <c r="E1" s="70"/>
      <c r="F1" s="70"/>
      <c r="G1" s="70"/>
      <c r="H1" s="70"/>
      <c r="I1" s="70"/>
    </row>
    <row r="2" spans="1:12" x14ac:dyDescent="0.3">
      <c r="B2" s="26"/>
      <c r="C2" s="26" t="s">
        <v>25</v>
      </c>
      <c r="D2" s="26" t="s">
        <v>26</v>
      </c>
      <c r="E2" s="26" t="s">
        <v>27</v>
      </c>
      <c r="F2" s="26"/>
      <c r="G2" s="26"/>
      <c r="H2" s="26"/>
      <c r="I2" s="26"/>
    </row>
    <row r="3" spans="1:12" ht="28.8" x14ac:dyDescent="0.3">
      <c r="B3" s="16"/>
      <c r="C3" s="16"/>
      <c r="D3" s="16"/>
      <c r="E3" s="16"/>
      <c r="F3" s="34" t="s">
        <v>40</v>
      </c>
      <c r="G3" s="26"/>
      <c r="H3" s="26"/>
      <c r="I3" s="26"/>
    </row>
    <row r="4" spans="1:12" x14ac:dyDescent="0.3">
      <c r="A4" s="69" t="s">
        <v>25</v>
      </c>
      <c r="B4" s="16"/>
      <c r="C4" s="67">
        <v>1</v>
      </c>
      <c r="D4" s="67">
        <v>2</v>
      </c>
      <c r="E4" s="67">
        <v>6</v>
      </c>
      <c r="F4" s="71">
        <v>0.6</v>
      </c>
      <c r="G4" s="26"/>
      <c r="H4" s="26"/>
      <c r="I4" s="26"/>
    </row>
    <row r="5" spans="1:12" s="6" customFormat="1" x14ac:dyDescent="0.3">
      <c r="A5" s="69"/>
      <c r="B5" s="16"/>
      <c r="C5" s="67"/>
      <c r="D5" s="67"/>
      <c r="E5" s="67"/>
      <c r="F5" s="71"/>
    </row>
    <row r="6" spans="1:12" s="8" customFormat="1" x14ac:dyDescent="0.3">
      <c r="A6" s="69" t="s">
        <v>26</v>
      </c>
      <c r="B6" s="16"/>
      <c r="C6" s="68">
        <f>1/D4</f>
        <v>0.5</v>
      </c>
      <c r="D6" s="67">
        <v>1</v>
      </c>
      <c r="E6" s="67">
        <v>3</v>
      </c>
      <c r="F6" s="71">
        <v>0.3</v>
      </c>
    </row>
    <row r="7" spans="1:12" x14ac:dyDescent="0.3">
      <c r="A7" s="69"/>
      <c r="B7" s="16"/>
      <c r="C7" s="68"/>
      <c r="D7" s="67"/>
      <c r="E7" s="67"/>
      <c r="F7" s="71"/>
    </row>
    <row r="8" spans="1:12" x14ac:dyDescent="0.3">
      <c r="A8" s="69" t="s">
        <v>27</v>
      </c>
      <c r="B8" s="16"/>
      <c r="C8" s="68">
        <f>1/E4</f>
        <v>0.16666666666666666</v>
      </c>
      <c r="D8" s="68">
        <f>1/E6</f>
        <v>0.33333333333333331</v>
      </c>
      <c r="E8" s="67">
        <v>1</v>
      </c>
      <c r="F8" s="71">
        <v>0.1</v>
      </c>
    </row>
    <row r="9" spans="1:12" x14ac:dyDescent="0.3">
      <c r="A9" s="69"/>
      <c r="B9" s="16"/>
      <c r="C9" s="68"/>
      <c r="D9" s="68"/>
      <c r="E9" s="67"/>
      <c r="F9" s="71"/>
    </row>
    <row r="10" spans="1:12" s="6" customFormat="1" x14ac:dyDescent="0.3">
      <c r="C10" s="35"/>
      <c r="D10" s="35"/>
      <c r="E10" s="36"/>
      <c r="F10" s="32"/>
    </row>
    <row r="11" spans="1:12" x14ac:dyDescent="0.3">
      <c r="A11" s="13"/>
      <c r="B11" s="28" t="s">
        <v>43</v>
      </c>
      <c r="C11" s="28"/>
      <c r="D11" s="28"/>
      <c r="E11" s="28"/>
      <c r="F11" s="28"/>
      <c r="G11" s="28"/>
      <c r="H11" s="28"/>
      <c r="I11" s="28"/>
      <c r="J11" s="13"/>
      <c r="K11" s="13"/>
      <c r="L11" s="13"/>
    </row>
    <row r="12" spans="1:12" s="7" customFormat="1" ht="28.8" x14ac:dyDescent="0.3">
      <c r="B12" s="30" t="s">
        <v>41</v>
      </c>
      <c r="C12" s="8"/>
      <c r="D12" s="31"/>
      <c r="E12" s="32"/>
      <c r="F12" s="29" t="s">
        <v>40</v>
      </c>
      <c r="G12" s="32"/>
      <c r="H12"/>
      <c r="I12" s="32"/>
      <c r="J12" s="8"/>
      <c r="K12" s="8"/>
      <c r="L12" s="8"/>
    </row>
    <row r="13" spans="1:12" x14ac:dyDescent="0.3">
      <c r="B13" s="1" t="s">
        <v>25</v>
      </c>
      <c r="F13" s="23">
        <v>0.6</v>
      </c>
      <c r="K13" s="14"/>
      <c r="L13" s="5"/>
    </row>
    <row r="14" spans="1:12" x14ac:dyDescent="0.3">
      <c r="B14" s="1" t="s">
        <v>26</v>
      </c>
      <c r="F14" s="24">
        <v>0.3</v>
      </c>
    </row>
    <row r="15" spans="1:12" x14ac:dyDescent="0.3">
      <c r="B15" s="1" t="s">
        <v>27</v>
      </c>
      <c r="F15" s="25">
        <v>0.1</v>
      </c>
    </row>
    <row r="16" spans="1:12" x14ac:dyDescent="0.3">
      <c r="A16" s="13"/>
      <c r="B16" s="27" t="s">
        <v>42</v>
      </c>
      <c r="C16" s="27"/>
      <c r="D16" s="27"/>
      <c r="E16" s="12"/>
      <c r="F16" s="12"/>
      <c r="G16" s="12"/>
      <c r="H16" s="12"/>
      <c r="I16" s="12"/>
      <c r="J16" s="12"/>
      <c r="K16" s="12"/>
      <c r="L16" s="12"/>
    </row>
    <row r="17" spans="1:12" x14ac:dyDescent="0.3">
      <c r="B17" t="s">
        <v>16</v>
      </c>
      <c r="C17" t="s">
        <v>17</v>
      </c>
      <c r="D17" t="s">
        <v>18</v>
      </c>
      <c r="F17" s="17" t="s">
        <v>30</v>
      </c>
      <c r="G17" s="18" t="s">
        <v>33</v>
      </c>
      <c r="H17" s="19" t="s">
        <v>36</v>
      </c>
      <c r="I17" s="72" t="s">
        <v>28</v>
      </c>
      <c r="J17" s="72"/>
      <c r="K17" s="14"/>
    </row>
    <row r="18" spans="1:12" x14ac:dyDescent="0.3">
      <c r="B18" t="s">
        <v>19</v>
      </c>
      <c r="C18" t="s">
        <v>20</v>
      </c>
      <c r="D18" t="s">
        <v>21</v>
      </c>
      <c r="F18" s="17" t="s">
        <v>31</v>
      </c>
      <c r="G18" s="18" t="s">
        <v>34</v>
      </c>
      <c r="H18" s="19" t="s">
        <v>37</v>
      </c>
      <c r="I18" s="72"/>
      <c r="J18" s="72"/>
    </row>
    <row r="19" spans="1:12" x14ac:dyDescent="0.3">
      <c r="B19" t="s">
        <v>22</v>
      </c>
      <c r="C19" t="s">
        <v>23</v>
      </c>
      <c r="D19" t="s">
        <v>24</v>
      </c>
      <c r="F19" s="17" t="s">
        <v>32</v>
      </c>
      <c r="G19" s="18" t="s">
        <v>35</v>
      </c>
      <c r="H19" s="19" t="s">
        <v>38</v>
      </c>
    </row>
    <row r="20" spans="1:12" x14ac:dyDescent="0.3">
      <c r="A20" s="13"/>
      <c r="B20" s="27" t="s">
        <v>44</v>
      </c>
      <c r="C20" s="27"/>
      <c r="D20" s="27"/>
      <c r="E20" s="12"/>
      <c r="F20" s="12"/>
      <c r="G20" s="12"/>
      <c r="H20" s="12"/>
      <c r="I20" s="12"/>
      <c r="J20" s="12"/>
      <c r="K20" s="12"/>
      <c r="L20" s="12"/>
    </row>
    <row r="21" spans="1:12" x14ac:dyDescent="0.3">
      <c r="B21" s="66" t="s">
        <v>76</v>
      </c>
      <c r="C21" s="66"/>
      <c r="D21" s="66"/>
      <c r="F21" s="17">
        <v>1</v>
      </c>
      <c r="G21" s="18">
        <v>2</v>
      </c>
      <c r="H21" s="19">
        <v>6</v>
      </c>
      <c r="I21" s="15" t="s">
        <v>29</v>
      </c>
      <c r="J21" s="15"/>
      <c r="K21" s="33"/>
    </row>
    <row r="22" spans="1:12" x14ac:dyDescent="0.3">
      <c r="B22" s="66"/>
      <c r="C22" s="66"/>
      <c r="D22" s="66"/>
      <c r="F22" s="20">
        <v>0.5</v>
      </c>
      <c r="G22" s="18">
        <v>1</v>
      </c>
      <c r="H22" s="19">
        <v>3</v>
      </c>
    </row>
    <row r="23" spans="1:12" x14ac:dyDescent="0.3">
      <c r="B23" s="66"/>
      <c r="C23" s="66"/>
      <c r="D23" s="66"/>
      <c r="F23" s="20">
        <v>0.16666666666666666</v>
      </c>
      <c r="G23" s="21">
        <f>1/3</f>
        <v>0.33333333333333331</v>
      </c>
      <c r="H23" s="19">
        <v>1</v>
      </c>
    </row>
  </sheetData>
  <mergeCells count="18">
    <mergeCell ref="A4:A5"/>
    <mergeCell ref="B1:I1"/>
    <mergeCell ref="F4:F5"/>
    <mergeCell ref="I17:J18"/>
    <mergeCell ref="F6:F7"/>
    <mergeCell ref="F8:F9"/>
    <mergeCell ref="A8:A9"/>
    <mergeCell ref="A6:A7"/>
    <mergeCell ref="B21:D23"/>
    <mergeCell ref="C4:C5"/>
    <mergeCell ref="D4:D5"/>
    <mergeCell ref="E4:E5"/>
    <mergeCell ref="C6:C7"/>
    <mergeCell ref="D6:D7"/>
    <mergeCell ref="E6:E7"/>
    <mergeCell ref="C8:C9"/>
    <mergeCell ref="D8:D9"/>
    <mergeCell ref="E8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6"/>
  <sheetViews>
    <sheetView workbookViewId="0">
      <selection activeCell="N14" sqref="N14"/>
    </sheetView>
  </sheetViews>
  <sheetFormatPr defaultColWidth="9" defaultRowHeight="14.4" x14ac:dyDescent="0.3"/>
  <cols>
    <col min="1" max="1" width="10.21875" customWidth="1"/>
    <col min="2" max="4" width="7.21875" bestFit="1" customWidth="1"/>
    <col min="5" max="5" width="6.21875" customWidth="1"/>
    <col min="6" max="8" width="7.21875" bestFit="1" customWidth="1"/>
    <col min="9" max="9" width="15.21875" customWidth="1"/>
    <col min="10" max="12" width="5.77734375" bestFit="1" customWidth="1"/>
    <col min="13" max="13" width="10.5546875" customWidth="1"/>
    <col min="14" max="14" width="7.5546875" customWidth="1"/>
    <col min="15" max="15" width="11.77734375" customWidth="1"/>
    <col min="16" max="16" width="7" customWidth="1"/>
    <col min="17" max="17" width="20.5546875" bestFit="1" customWidth="1"/>
  </cols>
  <sheetData>
    <row r="1" spans="1:18" ht="33.75" customHeight="1" x14ac:dyDescent="0.3">
      <c r="A1" s="81" t="s">
        <v>0</v>
      </c>
      <c r="B1" s="81"/>
      <c r="C1" s="81"/>
      <c r="D1" s="81"/>
      <c r="F1" s="76" t="s">
        <v>15</v>
      </c>
      <c r="G1" s="76"/>
      <c r="H1" s="76"/>
      <c r="I1" s="76"/>
      <c r="J1" s="76" t="s">
        <v>14</v>
      </c>
      <c r="K1" s="76"/>
      <c r="L1" s="76"/>
      <c r="M1" s="1"/>
      <c r="N1" s="76" t="s">
        <v>14</v>
      </c>
      <c r="O1" s="76"/>
      <c r="P1" s="76"/>
    </row>
    <row r="4" spans="1:18" ht="22.8" x14ac:dyDescent="0.4">
      <c r="B4" s="83">
        <v>1</v>
      </c>
      <c r="C4" s="75">
        <v>2</v>
      </c>
      <c r="D4" s="78">
        <v>6</v>
      </c>
      <c r="E4" s="4"/>
      <c r="F4" s="82">
        <v>1</v>
      </c>
      <c r="G4" s="83">
        <v>0.5</v>
      </c>
      <c r="H4" s="83">
        <v>0.16666666666666666</v>
      </c>
      <c r="I4" s="2"/>
      <c r="J4" s="77" t="s">
        <v>2</v>
      </c>
      <c r="K4" s="77" t="s">
        <v>3</v>
      </c>
      <c r="L4" s="77" t="s">
        <v>4</v>
      </c>
      <c r="M4" s="9"/>
      <c r="N4" s="73">
        <f>B4*F4</f>
        <v>1</v>
      </c>
      <c r="O4" s="73">
        <f>C4*G4</f>
        <v>1</v>
      </c>
      <c r="P4" s="73">
        <f>D4*H4</f>
        <v>1</v>
      </c>
      <c r="Q4" s="2"/>
      <c r="R4" s="2"/>
    </row>
    <row r="5" spans="1:18" ht="22.8" x14ac:dyDescent="0.4">
      <c r="B5" s="83"/>
      <c r="C5" s="75"/>
      <c r="D5" s="78"/>
      <c r="E5" s="4"/>
      <c r="F5" s="82"/>
      <c r="G5" s="83"/>
      <c r="H5" s="83"/>
      <c r="I5" t="s">
        <v>11</v>
      </c>
      <c r="J5" s="77"/>
      <c r="K5" s="77"/>
      <c r="L5" s="77"/>
      <c r="M5" s="9"/>
      <c r="N5" s="73"/>
      <c r="O5" s="73"/>
      <c r="P5" s="73"/>
      <c r="Q5" s="2"/>
      <c r="R5" s="3"/>
    </row>
    <row r="6" spans="1:18" x14ac:dyDescent="0.3">
      <c r="B6" s="79">
        <f>1/C4</f>
        <v>0.5</v>
      </c>
      <c r="C6" s="75">
        <v>1</v>
      </c>
      <c r="D6" s="78">
        <v>3</v>
      </c>
      <c r="E6" s="4"/>
      <c r="F6" s="80">
        <v>2</v>
      </c>
      <c r="G6" s="80">
        <v>1</v>
      </c>
      <c r="H6" s="75">
        <v>0.33333333333333331</v>
      </c>
      <c r="J6" s="74" t="s">
        <v>5</v>
      </c>
      <c r="K6" s="74" t="s">
        <v>2</v>
      </c>
      <c r="L6" s="74" t="s">
        <v>8</v>
      </c>
      <c r="M6" s="74" t="s">
        <v>9</v>
      </c>
      <c r="N6" s="73">
        <f>B6*F6</f>
        <v>1</v>
      </c>
      <c r="O6" s="73">
        <f>C6*G6</f>
        <v>1</v>
      </c>
      <c r="P6" s="73">
        <f>D6*H6</f>
        <v>1</v>
      </c>
      <c r="Q6" s="3"/>
      <c r="R6" s="3"/>
    </row>
    <row r="7" spans="1:18" ht="15" customHeight="1" x14ac:dyDescent="0.3">
      <c r="B7" s="79"/>
      <c r="C7" s="75"/>
      <c r="D7" s="78"/>
      <c r="E7" s="4"/>
      <c r="F7" s="80"/>
      <c r="G7" s="80"/>
      <c r="H7" s="75"/>
      <c r="I7" t="s">
        <v>13</v>
      </c>
      <c r="J7" s="74"/>
      <c r="K7" s="74"/>
      <c r="L7" s="74"/>
      <c r="M7" s="74"/>
      <c r="N7" s="73"/>
      <c r="O7" s="73"/>
      <c r="P7" s="73"/>
    </row>
    <row r="8" spans="1:18" ht="15" customHeight="1" x14ac:dyDescent="0.3">
      <c r="B8" s="79">
        <f>1/D4</f>
        <v>0.16666666666666666</v>
      </c>
      <c r="C8" s="85">
        <f>1/D6</f>
        <v>0.33333333333333331</v>
      </c>
      <c r="D8" s="78">
        <v>1</v>
      </c>
      <c r="E8" s="4"/>
      <c r="F8" s="86">
        <v>6</v>
      </c>
      <c r="G8" s="86">
        <v>3</v>
      </c>
      <c r="H8" s="78">
        <v>1</v>
      </c>
      <c r="I8" s="74" t="s">
        <v>12</v>
      </c>
      <c r="J8" s="69" t="s">
        <v>6</v>
      </c>
      <c r="K8" s="69" t="s">
        <v>7</v>
      </c>
      <c r="L8" s="69" t="s">
        <v>2</v>
      </c>
      <c r="M8" s="1"/>
      <c r="N8" s="73">
        <f>B8*F8</f>
        <v>1</v>
      </c>
      <c r="O8" s="73">
        <f>C8*G8</f>
        <v>1</v>
      </c>
      <c r="P8" s="73">
        <f>D8*H8</f>
        <v>1</v>
      </c>
    </row>
    <row r="9" spans="1:18" ht="15" customHeight="1" x14ac:dyDescent="0.3">
      <c r="B9" s="79"/>
      <c r="C9" s="85"/>
      <c r="D9" s="78"/>
      <c r="E9" s="4"/>
      <c r="F9" s="86"/>
      <c r="G9" s="86"/>
      <c r="H9" s="78"/>
      <c r="I9" s="74"/>
      <c r="J9" s="69"/>
      <c r="K9" s="69"/>
      <c r="L9" s="69"/>
      <c r="M9" s="1"/>
      <c r="N9" s="73"/>
      <c r="O9" s="73"/>
      <c r="P9" s="73"/>
    </row>
    <row r="10" spans="1:18" x14ac:dyDescent="0.3">
      <c r="M10" s="84" t="s">
        <v>10</v>
      </c>
      <c r="N10" s="84"/>
      <c r="O10" s="84"/>
      <c r="P10" s="10">
        <f>SUM(N4:P9)</f>
        <v>9</v>
      </c>
    </row>
    <row r="11" spans="1:18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84" t="s">
        <v>1</v>
      </c>
      <c r="N11" s="84"/>
      <c r="O11" s="84"/>
      <c r="P11" s="10">
        <v>3</v>
      </c>
    </row>
    <row r="12" spans="1:18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22"/>
      <c r="M12" s="65" t="s">
        <v>80</v>
      </c>
      <c r="N12" s="65"/>
      <c r="O12" s="64"/>
      <c r="P12" s="11">
        <f>P10/(P11*P11)</f>
        <v>1</v>
      </c>
    </row>
    <row r="13" spans="1:18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8" s="6" customFormat="1" x14ac:dyDescent="0.3"/>
    <row r="15" spans="1:18" s="6" customFormat="1" x14ac:dyDescent="0.3"/>
    <row r="16" spans="1:18" s="6" customFormat="1" x14ac:dyDescent="0.3"/>
    <row r="17" s="6" customFormat="1" x14ac:dyDescent="0.3"/>
    <row r="18" s="6" customFormat="1" x14ac:dyDescent="0.3"/>
    <row r="19" s="6" customFormat="1" x14ac:dyDescent="0.3"/>
    <row r="20" s="6" customFormat="1" x14ac:dyDescent="0.3"/>
    <row r="21" s="6" customFormat="1" x14ac:dyDescent="0.3"/>
    <row r="22" s="6" customFormat="1" x14ac:dyDescent="0.3"/>
    <row r="23" s="6" customFormat="1" x14ac:dyDescent="0.3"/>
    <row r="24" s="6" customFormat="1" x14ac:dyDescent="0.3"/>
    <row r="25" s="6" customFormat="1" x14ac:dyDescent="0.3"/>
    <row r="26" s="6" customFormat="1" x14ac:dyDescent="0.3"/>
    <row r="27" s="6" customFormat="1" x14ac:dyDescent="0.3"/>
    <row r="28" s="6" customFormat="1" x14ac:dyDescent="0.3"/>
    <row r="29" s="6" customFormat="1" x14ac:dyDescent="0.3"/>
    <row r="30" s="6" customFormat="1" x14ac:dyDescent="0.3"/>
    <row r="31" s="6" customFormat="1" x14ac:dyDescent="0.3"/>
    <row r="32" s="6" customFormat="1" x14ac:dyDescent="0.3"/>
    <row r="33" s="6" customFormat="1" x14ac:dyDescent="0.3"/>
    <row r="34" s="6" customFormat="1" x14ac:dyDescent="0.3"/>
    <row r="35" s="6" customFormat="1" x14ac:dyDescent="0.3"/>
    <row r="36" s="6" customFormat="1" x14ac:dyDescent="0.3"/>
  </sheetData>
  <mergeCells count="44">
    <mergeCell ref="M10:O10"/>
    <mergeCell ref="M11:O11"/>
    <mergeCell ref="B8:B9"/>
    <mergeCell ref="C8:C9"/>
    <mergeCell ref="D8:D9"/>
    <mergeCell ref="F8:F9"/>
    <mergeCell ref="G8:G9"/>
    <mergeCell ref="H8:H9"/>
    <mergeCell ref="I8:I9"/>
    <mergeCell ref="J8:J9"/>
    <mergeCell ref="A1:D1"/>
    <mergeCell ref="F1:I1"/>
    <mergeCell ref="F4:F5"/>
    <mergeCell ref="G4:G5"/>
    <mergeCell ref="H4:H5"/>
    <mergeCell ref="B4:B5"/>
    <mergeCell ref="C4:C5"/>
    <mergeCell ref="N1:P1"/>
    <mergeCell ref="N4:N5"/>
    <mergeCell ref="O4:O5"/>
    <mergeCell ref="P4:P5"/>
    <mergeCell ref="N6:N7"/>
    <mergeCell ref="D4:D5"/>
    <mergeCell ref="B6:B7"/>
    <mergeCell ref="C6:C7"/>
    <mergeCell ref="D6:D7"/>
    <mergeCell ref="G6:G7"/>
    <mergeCell ref="F6:F7"/>
    <mergeCell ref="H6:H7"/>
    <mergeCell ref="J1:L1"/>
    <mergeCell ref="J4:J5"/>
    <mergeCell ref="K4:K5"/>
    <mergeCell ref="L4:L5"/>
    <mergeCell ref="J6:J7"/>
    <mergeCell ref="P8:P9"/>
    <mergeCell ref="M6:M7"/>
    <mergeCell ref="K6:K7"/>
    <mergeCell ref="L6:L7"/>
    <mergeCell ref="K8:K9"/>
    <mergeCell ref="L8:L9"/>
    <mergeCell ref="O6:O7"/>
    <mergeCell ref="P6:P7"/>
    <mergeCell ref="N8:N9"/>
    <mergeCell ref="O8:O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workbookViewId="0">
      <selection activeCell="D40" sqref="D40"/>
    </sheetView>
  </sheetViews>
  <sheetFormatPr defaultColWidth="8.77734375" defaultRowHeight="13.2" x14ac:dyDescent="0.25"/>
  <cols>
    <col min="1" max="1" width="13.21875" style="38" customWidth="1"/>
    <col min="2" max="3" width="10" style="38" customWidth="1"/>
    <col min="4" max="4" width="11.77734375" style="38" customWidth="1"/>
    <col min="5" max="5" width="8.77734375" style="38"/>
    <col min="6" max="6" width="11.77734375" style="38" customWidth="1"/>
    <col min="7" max="16384" width="8.77734375" style="38"/>
  </cols>
  <sheetData>
    <row r="1" spans="1:10" s="37" customFormat="1" x14ac:dyDescent="0.25">
      <c r="A1" s="89" t="s">
        <v>45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5">
      <c r="E2" s="39" t="s">
        <v>12</v>
      </c>
    </row>
    <row r="3" spans="1:10" x14ac:dyDescent="0.25">
      <c r="D3" s="90" t="s">
        <v>46</v>
      </c>
      <c r="E3" s="91"/>
      <c r="F3" s="92"/>
    </row>
    <row r="4" spans="1:10" x14ac:dyDescent="0.25">
      <c r="D4" s="90" t="s">
        <v>47</v>
      </c>
      <c r="E4" s="91"/>
      <c r="F4" s="40">
        <f>D39</f>
        <v>2</v>
      </c>
    </row>
    <row r="5" spans="1:10" x14ac:dyDescent="0.25">
      <c r="D5" s="90" t="s">
        <v>48</v>
      </c>
      <c r="E5" s="91"/>
      <c r="F5" s="40">
        <f>D38</f>
        <v>4.0171106968597012</v>
      </c>
    </row>
    <row r="6" spans="1:10" x14ac:dyDescent="0.25">
      <c r="D6" s="90" t="s">
        <v>49</v>
      </c>
      <c r="E6" s="91"/>
      <c r="F6" s="41">
        <f>D40</f>
        <v>1.0042776742149253</v>
      </c>
    </row>
    <row r="8" spans="1:10" x14ac:dyDescent="0.25">
      <c r="A8" s="42" t="s">
        <v>50</v>
      </c>
      <c r="B8" s="42"/>
      <c r="C8" s="42"/>
    </row>
    <row r="9" spans="1:10" x14ac:dyDescent="0.25">
      <c r="A9" s="38">
        <v>54.8</v>
      </c>
      <c r="C9" s="88" t="s">
        <v>51</v>
      </c>
      <c r="D9" s="88"/>
      <c r="E9" s="88"/>
      <c r="F9" s="88"/>
    </row>
    <row r="10" spans="1:10" x14ac:dyDescent="0.25">
      <c r="A10" s="38">
        <v>25.9</v>
      </c>
      <c r="C10" s="88"/>
      <c r="D10" s="88"/>
      <c r="E10" s="88"/>
      <c r="F10" s="88"/>
    </row>
    <row r="11" spans="1:10" x14ac:dyDescent="0.25">
      <c r="A11" s="42" t="s">
        <v>52</v>
      </c>
    </row>
    <row r="12" spans="1:10" ht="13.05" customHeight="1" x14ac:dyDescent="0.25">
      <c r="A12" s="43">
        <f>A9/SUM(A9:A10)</f>
        <v>0.6790582403965304</v>
      </c>
      <c r="C12" s="87" t="s">
        <v>53</v>
      </c>
      <c r="D12" s="87"/>
      <c r="E12" s="87"/>
      <c r="F12" s="87"/>
    </row>
    <row r="13" spans="1:10" x14ac:dyDescent="0.25">
      <c r="A13" s="43">
        <f>A10/SUM(A9:A10)</f>
        <v>0.32094175960346966</v>
      </c>
      <c r="C13" s="87"/>
      <c r="D13" s="87"/>
      <c r="E13" s="87"/>
      <c r="F13" s="87"/>
    </row>
    <row r="14" spans="1:10" x14ac:dyDescent="0.25">
      <c r="A14" s="42" t="s">
        <v>54</v>
      </c>
    </row>
    <row r="16" spans="1:10" x14ac:dyDescent="0.25">
      <c r="A16" s="42" t="s">
        <v>55</v>
      </c>
      <c r="B16" s="44" t="s">
        <v>56</v>
      </c>
      <c r="C16" s="42" t="s">
        <v>57</v>
      </c>
      <c r="D16" s="44" t="s">
        <v>58</v>
      </c>
      <c r="F16" s="88" t="s">
        <v>59</v>
      </c>
      <c r="G16" s="88"/>
      <c r="H16" s="88"/>
      <c r="I16" s="88"/>
    </row>
    <row r="17" spans="1:9" x14ac:dyDescent="0.25">
      <c r="A17" s="39" t="s">
        <v>25</v>
      </c>
      <c r="B17" s="45"/>
      <c r="C17" s="38">
        <v>59.8</v>
      </c>
      <c r="D17" s="45"/>
      <c r="F17" s="88"/>
      <c r="G17" s="88"/>
      <c r="H17" s="88"/>
      <c r="I17" s="88"/>
    </row>
    <row r="18" spans="1:9" x14ac:dyDescent="0.25">
      <c r="A18" s="39" t="s">
        <v>26</v>
      </c>
      <c r="B18" s="45"/>
      <c r="C18" s="38">
        <v>24.8</v>
      </c>
      <c r="D18" s="45"/>
    </row>
    <row r="20" spans="1:9" x14ac:dyDescent="0.25">
      <c r="A20" s="42" t="s">
        <v>60</v>
      </c>
      <c r="B20" s="42"/>
      <c r="C20" s="42"/>
      <c r="D20" s="42"/>
      <c r="E20" s="42"/>
      <c r="F20" s="42"/>
    </row>
    <row r="22" spans="1:9" x14ac:dyDescent="0.25">
      <c r="A22" s="42"/>
      <c r="B22" s="46" t="str">
        <f>$A$17</f>
        <v>A1</v>
      </c>
      <c r="C22" s="46" t="str">
        <f>$A$18</f>
        <v>A2</v>
      </c>
    </row>
    <row r="23" spans="1:9" x14ac:dyDescent="0.25">
      <c r="A23" s="47" t="str">
        <f>$A$17</f>
        <v>A1</v>
      </c>
      <c r="B23" s="38">
        <f>A12/A12</f>
        <v>1</v>
      </c>
      <c r="C23" s="43">
        <f>A12/A13</f>
        <v>2.115830115830116</v>
      </c>
      <c r="F23" s="48"/>
      <c r="G23" s="48" t="s">
        <v>16</v>
      </c>
      <c r="H23" s="48" t="s">
        <v>17</v>
      </c>
    </row>
    <row r="24" spans="1:9" x14ac:dyDescent="0.25">
      <c r="A24" s="47" t="str">
        <f>$A$18</f>
        <v>A2</v>
      </c>
      <c r="B24" s="43">
        <f>A13/A12</f>
        <v>0.47262773722627738</v>
      </c>
      <c r="C24" s="38">
        <f>A13/A13</f>
        <v>1</v>
      </c>
      <c r="F24" s="48"/>
      <c r="G24" s="48" t="s">
        <v>19</v>
      </c>
      <c r="H24" s="48" t="s">
        <v>20</v>
      </c>
    </row>
    <row r="26" spans="1:9" x14ac:dyDescent="0.25">
      <c r="A26" s="42" t="s">
        <v>61</v>
      </c>
      <c r="B26" s="42"/>
      <c r="C26" s="42"/>
      <c r="D26" s="42"/>
      <c r="E26" s="42"/>
      <c r="F26" s="42"/>
      <c r="G26" s="42"/>
    </row>
    <row r="28" spans="1:9" x14ac:dyDescent="0.25">
      <c r="A28" s="42"/>
      <c r="B28" s="46" t="str">
        <f>$A$17</f>
        <v>A1</v>
      </c>
      <c r="C28" s="46" t="str">
        <f>$A$18</f>
        <v>A2</v>
      </c>
    </row>
    <row r="29" spans="1:9" x14ac:dyDescent="0.25">
      <c r="A29" s="47" t="str">
        <f>$A$17</f>
        <v>A1</v>
      </c>
      <c r="B29" s="38">
        <f>C17/C17</f>
        <v>1</v>
      </c>
      <c r="C29" s="43">
        <f>C18/C17</f>
        <v>0.41471571906354521</v>
      </c>
      <c r="F29" s="48"/>
      <c r="G29" s="48" t="s">
        <v>16</v>
      </c>
      <c r="H29" s="48" t="s">
        <v>19</v>
      </c>
    </row>
    <row r="30" spans="1:9" x14ac:dyDescent="0.25">
      <c r="A30" s="47" t="str">
        <f>$A$18</f>
        <v>A2</v>
      </c>
      <c r="B30" s="43">
        <f>C17/C18</f>
        <v>2.411290322580645</v>
      </c>
      <c r="C30" s="38">
        <f>C18/C18</f>
        <v>1</v>
      </c>
      <c r="F30" s="48"/>
      <c r="G30" s="48" t="s">
        <v>17</v>
      </c>
      <c r="H30" s="48" t="s">
        <v>20</v>
      </c>
    </row>
    <row r="32" spans="1:9" x14ac:dyDescent="0.25">
      <c r="A32" s="42" t="s">
        <v>62</v>
      </c>
      <c r="B32" s="42"/>
      <c r="C32" s="42"/>
      <c r="D32" s="42"/>
      <c r="E32" s="42"/>
      <c r="F32" s="42"/>
      <c r="G32" s="42"/>
    </row>
    <row r="34" spans="1:4" x14ac:dyDescent="0.25">
      <c r="A34" s="42"/>
      <c r="B34" s="46" t="str">
        <f>$A$17</f>
        <v>A1</v>
      </c>
      <c r="C34" s="46" t="str">
        <f>$A$18</f>
        <v>A2</v>
      </c>
    </row>
    <row r="35" spans="1:4" x14ac:dyDescent="0.25">
      <c r="A35" s="47" t="str">
        <f>$A$17</f>
        <v>A1</v>
      </c>
      <c r="B35" s="38">
        <f>B23*B29</f>
        <v>1</v>
      </c>
      <c r="C35" s="38">
        <f>C23*C29</f>
        <v>0.87746800790279067</v>
      </c>
    </row>
    <row r="36" spans="1:4" x14ac:dyDescent="0.25">
      <c r="A36" s="47" t="str">
        <f>$A$18</f>
        <v>A2</v>
      </c>
      <c r="B36" s="38">
        <f>B24*B30</f>
        <v>1.1396426889569107</v>
      </c>
      <c r="C36" s="38">
        <f>C24*C30</f>
        <v>1</v>
      </c>
    </row>
    <row r="38" spans="1:4" ht="13.8" customHeight="1" x14ac:dyDescent="0.25">
      <c r="A38" s="49" t="s">
        <v>63</v>
      </c>
      <c r="B38" s="49"/>
      <c r="C38" s="49"/>
      <c r="D38" s="49">
        <f>SUM(B35:C36)</f>
        <v>4.0171106968597012</v>
      </c>
    </row>
    <row r="39" spans="1:4" x14ac:dyDescent="0.25">
      <c r="A39" s="49" t="s">
        <v>47</v>
      </c>
      <c r="B39" s="50"/>
      <c r="C39" s="50"/>
      <c r="D39" s="49">
        <v>2</v>
      </c>
    </row>
    <row r="40" spans="1:4" x14ac:dyDescent="0.25">
      <c r="A40" s="51" t="s">
        <v>64</v>
      </c>
      <c r="B40" s="51"/>
      <c r="C40" s="52"/>
      <c r="D40" s="49">
        <f>D38/(D39*D39)</f>
        <v>1.0042776742149253</v>
      </c>
    </row>
  </sheetData>
  <mergeCells count="8">
    <mergeCell ref="C12:F13"/>
    <mergeCell ref="F16:I17"/>
    <mergeCell ref="A1:J1"/>
    <mergeCell ref="D3:F3"/>
    <mergeCell ref="D4:E4"/>
    <mergeCell ref="D5:E5"/>
    <mergeCell ref="D6:E6"/>
    <mergeCell ref="C9:F10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8"/>
  <sheetViews>
    <sheetView tabSelected="1" topLeftCell="A11" workbookViewId="0">
      <selection activeCell="A8" sqref="A8:I48"/>
    </sheetView>
  </sheetViews>
  <sheetFormatPr defaultColWidth="8.77734375" defaultRowHeight="13.2" x14ac:dyDescent="0.25"/>
  <cols>
    <col min="1" max="1" width="13.88671875" style="38" customWidth="1"/>
    <col min="2" max="2" width="11.33203125" style="38" bestFit="1" customWidth="1"/>
    <col min="3" max="4" width="12" style="38" bestFit="1" customWidth="1"/>
    <col min="5" max="5" width="8.77734375" style="38"/>
    <col min="6" max="6" width="11.77734375" style="38" customWidth="1"/>
    <col min="7" max="16384" width="8.77734375" style="38"/>
  </cols>
  <sheetData>
    <row r="1" spans="1:10" s="37" customFormat="1" x14ac:dyDescent="0.25">
      <c r="A1" s="89" t="s">
        <v>65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5">
      <c r="E2" s="39" t="s">
        <v>12</v>
      </c>
    </row>
    <row r="3" spans="1:10" x14ac:dyDescent="0.25">
      <c r="D3" s="90" t="s">
        <v>46</v>
      </c>
      <c r="E3" s="91"/>
      <c r="F3" s="92"/>
    </row>
    <row r="4" spans="1:10" x14ac:dyDescent="0.25">
      <c r="D4" s="90" t="s">
        <v>47</v>
      </c>
      <c r="E4" s="91"/>
      <c r="F4" s="40">
        <f>D47</f>
        <v>3</v>
      </c>
    </row>
    <row r="5" spans="1:10" x14ac:dyDescent="0.25">
      <c r="D5" s="90" t="s">
        <v>48</v>
      </c>
      <c r="E5" s="91"/>
      <c r="F5" s="40">
        <f>D46</f>
        <v>9.8469304791231593</v>
      </c>
    </row>
    <row r="6" spans="1:10" x14ac:dyDescent="0.25">
      <c r="D6" s="90" t="s">
        <v>49</v>
      </c>
      <c r="E6" s="91"/>
      <c r="F6" s="41">
        <f>D48</f>
        <v>1.09410338656924</v>
      </c>
    </row>
    <row r="8" spans="1:10" x14ac:dyDescent="0.25">
      <c r="A8" s="42" t="s">
        <v>50</v>
      </c>
      <c r="B8" s="42"/>
      <c r="C8" s="42"/>
    </row>
    <row r="9" spans="1:10" x14ac:dyDescent="0.25">
      <c r="A9" s="38">
        <v>62.7</v>
      </c>
      <c r="C9" s="88" t="s">
        <v>51</v>
      </c>
      <c r="D9" s="88"/>
      <c r="E9" s="88"/>
      <c r="F9" s="88"/>
    </row>
    <row r="10" spans="1:10" x14ac:dyDescent="0.25">
      <c r="A10" s="38">
        <v>20</v>
      </c>
      <c r="C10" s="88"/>
      <c r="D10" s="88"/>
      <c r="E10" s="88"/>
      <c r="F10" s="88"/>
    </row>
    <row r="11" spans="1:10" x14ac:dyDescent="0.25">
      <c r="A11" s="38">
        <v>17.100000000000001</v>
      </c>
      <c r="C11" s="54"/>
      <c r="D11" s="54"/>
      <c r="E11" s="54"/>
      <c r="F11" s="54"/>
    </row>
    <row r="13" spans="1:10" x14ac:dyDescent="0.25">
      <c r="A13" s="42" t="s">
        <v>52</v>
      </c>
    </row>
    <row r="14" spans="1:10" ht="13.05" customHeight="1" x14ac:dyDescent="0.25">
      <c r="A14" s="43">
        <f>A9/SUM(A9:A11)</f>
        <v>0.62825651302605201</v>
      </c>
      <c r="C14" s="87" t="s">
        <v>53</v>
      </c>
      <c r="D14" s="87"/>
      <c r="E14" s="87"/>
      <c r="F14" s="87"/>
    </row>
    <row r="15" spans="1:10" x14ac:dyDescent="0.25">
      <c r="A15" s="43">
        <f>A10/SUM(A9:A11)</f>
        <v>0.20040080160320639</v>
      </c>
      <c r="C15" s="87"/>
      <c r="D15" s="87"/>
      <c r="E15" s="87"/>
      <c r="F15" s="87"/>
    </row>
    <row r="16" spans="1:10" x14ac:dyDescent="0.25">
      <c r="A16" s="43">
        <f>A11/SUM(A9:A11)</f>
        <v>0.17134268537074149</v>
      </c>
      <c r="C16" s="53"/>
      <c r="D16" s="53"/>
      <c r="E16" s="53"/>
      <c r="F16" s="53"/>
    </row>
    <row r="17" spans="1:9" x14ac:dyDescent="0.25">
      <c r="A17" s="43"/>
      <c r="C17" s="53"/>
      <c r="D17" s="53"/>
      <c r="E17" s="53"/>
      <c r="F17" s="53"/>
    </row>
    <row r="18" spans="1:9" x14ac:dyDescent="0.25">
      <c r="A18" s="42" t="s">
        <v>54</v>
      </c>
    </row>
    <row r="20" spans="1:9" x14ac:dyDescent="0.25">
      <c r="A20" s="42" t="s">
        <v>55</v>
      </c>
      <c r="B20" s="44" t="s">
        <v>77</v>
      </c>
      <c r="C20" s="42" t="s">
        <v>78</v>
      </c>
      <c r="D20" s="44" t="s">
        <v>79</v>
      </c>
      <c r="F20" s="88" t="s">
        <v>59</v>
      </c>
      <c r="G20" s="88"/>
      <c r="H20" s="88"/>
      <c r="I20" s="88"/>
    </row>
    <row r="21" spans="1:9" x14ac:dyDescent="0.25">
      <c r="A21" s="39" t="s">
        <v>81</v>
      </c>
      <c r="B21" s="45">
        <v>1</v>
      </c>
      <c r="C21" s="38">
        <v>0.48739300000000002</v>
      </c>
      <c r="D21" s="45">
        <v>0.20103099999999999</v>
      </c>
      <c r="F21" s="88"/>
      <c r="G21" s="88"/>
      <c r="H21" s="88"/>
      <c r="I21" s="88"/>
    </row>
    <row r="22" spans="1:9" x14ac:dyDescent="0.25">
      <c r="A22" s="39" t="s">
        <v>82</v>
      </c>
      <c r="B22" s="45">
        <v>0.48185</v>
      </c>
      <c r="C22" s="38">
        <v>0.23485</v>
      </c>
      <c r="D22" s="45">
        <v>9.6866999999999995E-2</v>
      </c>
    </row>
    <row r="23" spans="1:9" x14ac:dyDescent="0.25">
      <c r="A23" s="39" t="s">
        <v>83</v>
      </c>
      <c r="B23" s="45">
        <v>0.56988499999999997</v>
      </c>
      <c r="C23" s="38">
        <v>0.277758</v>
      </c>
      <c r="D23" s="45">
        <v>0.114565</v>
      </c>
    </row>
    <row r="25" spans="1:9" x14ac:dyDescent="0.25">
      <c r="A25" s="42" t="s">
        <v>60</v>
      </c>
      <c r="B25" s="42"/>
      <c r="C25" s="42"/>
      <c r="D25" s="42"/>
      <c r="E25" s="42"/>
      <c r="F25" s="42"/>
    </row>
    <row r="27" spans="1:9" x14ac:dyDescent="0.25">
      <c r="A27" s="42"/>
      <c r="B27" s="46" t="str">
        <f>$A$21</f>
        <v>Fossil Fuels</v>
      </c>
      <c r="C27" s="46" t="str">
        <f>$A$22</f>
        <v>Nuclear</v>
      </c>
      <c r="D27" s="46" t="str">
        <f>$A$23</f>
        <v>Renewable</v>
      </c>
    </row>
    <row r="28" spans="1:9" x14ac:dyDescent="0.25">
      <c r="A28" s="47" t="str">
        <f>$A$21</f>
        <v>Fossil Fuels</v>
      </c>
      <c r="B28" s="38">
        <f>A14/A14</f>
        <v>1</v>
      </c>
      <c r="C28" s="43">
        <f>A14/A15</f>
        <v>3.1349999999999998</v>
      </c>
      <c r="D28" s="43">
        <f>A14/A16</f>
        <v>3.6666666666666661</v>
      </c>
      <c r="F28" s="48"/>
      <c r="G28" s="48" t="s">
        <v>16</v>
      </c>
      <c r="H28" s="48" t="s">
        <v>17</v>
      </c>
      <c r="I28" s="48" t="s">
        <v>18</v>
      </c>
    </row>
    <row r="29" spans="1:9" x14ac:dyDescent="0.25">
      <c r="A29" s="47" t="str">
        <f>$A$22</f>
        <v>Nuclear</v>
      </c>
      <c r="B29" s="43">
        <f>A15/A14</f>
        <v>0.31897926634768742</v>
      </c>
      <c r="C29" s="38">
        <f>A15/A15</f>
        <v>1</v>
      </c>
      <c r="D29" s="43">
        <f>A15/A16</f>
        <v>1.1695906432748537</v>
      </c>
      <c r="F29" s="48"/>
      <c r="G29" s="48" t="s">
        <v>19</v>
      </c>
      <c r="H29" s="48" t="s">
        <v>20</v>
      </c>
      <c r="I29" s="48" t="s">
        <v>21</v>
      </c>
    </row>
    <row r="30" spans="1:9" x14ac:dyDescent="0.25">
      <c r="A30" s="47" t="str">
        <f>$A$23</f>
        <v>Renewable</v>
      </c>
      <c r="B30" s="43">
        <f>A16/A14</f>
        <v>0.27272727272727276</v>
      </c>
      <c r="C30" s="43">
        <f>A16/A15</f>
        <v>0.85500000000000009</v>
      </c>
      <c r="D30" s="38">
        <f>A16/A16</f>
        <v>1</v>
      </c>
      <c r="F30" s="48"/>
      <c r="G30" s="48" t="s">
        <v>22</v>
      </c>
      <c r="H30" s="48" t="s">
        <v>23</v>
      </c>
      <c r="I30" s="48" t="s">
        <v>24</v>
      </c>
    </row>
    <row r="32" spans="1:9" x14ac:dyDescent="0.25">
      <c r="A32" s="42" t="s">
        <v>61</v>
      </c>
      <c r="B32" s="42"/>
      <c r="C32" s="42"/>
      <c r="D32" s="42"/>
      <c r="E32" s="42"/>
      <c r="F32" s="42"/>
      <c r="G32" s="42"/>
    </row>
    <row r="34" spans="1:9" x14ac:dyDescent="0.25">
      <c r="A34" s="42"/>
      <c r="B34" s="46" t="str">
        <f>$A$21</f>
        <v>Fossil Fuels</v>
      </c>
      <c r="C34" s="46" t="str">
        <f>$A$22</f>
        <v>Nuclear</v>
      </c>
      <c r="D34" s="46" t="str">
        <f>$A$23</f>
        <v>Renewable</v>
      </c>
    </row>
    <row r="35" spans="1:9" x14ac:dyDescent="0.25">
      <c r="A35" s="47" t="str">
        <f>$A$21</f>
        <v>Fossil Fuels</v>
      </c>
      <c r="B35" s="38">
        <f>C21/C21</f>
        <v>1</v>
      </c>
      <c r="C35" s="43">
        <f>C22/C21</f>
        <v>0.48184934949824881</v>
      </c>
      <c r="D35" s="43">
        <f>C23/C21</f>
        <v>0.56988508246938296</v>
      </c>
      <c r="F35" s="48"/>
      <c r="G35" s="48" t="s">
        <v>16</v>
      </c>
      <c r="H35" s="48" t="s">
        <v>19</v>
      </c>
      <c r="I35" s="48" t="s">
        <v>22</v>
      </c>
    </row>
    <row r="36" spans="1:9" x14ac:dyDescent="0.25">
      <c r="A36" s="47" t="str">
        <f>$A$22</f>
        <v>Nuclear</v>
      </c>
      <c r="B36" s="43">
        <f>C21/C22</f>
        <v>2.0753374494358101</v>
      </c>
      <c r="C36" s="38">
        <f>C22/C22</f>
        <v>1</v>
      </c>
      <c r="D36" s="43">
        <f>C23/C22</f>
        <v>1.1827038535235257</v>
      </c>
      <c r="F36" s="48"/>
      <c r="G36" s="48" t="s">
        <v>17</v>
      </c>
      <c r="H36" s="48" t="s">
        <v>20</v>
      </c>
      <c r="I36" s="48" t="s">
        <v>23</v>
      </c>
    </row>
    <row r="37" spans="1:9" x14ac:dyDescent="0.25">
      <c r="A37" s="47" t="str">
        <f>$A$23</f>
        <v>Renewable</v>
      </c>
      <c r="B37" s="43">
        <f>C21/C23</f>
        <v>1.7547397374693079</v>
      </c>
      <c r="C37" s="43">
        <f>C22/C23</f>
        <v>0.84552020103831393</v>
      </c>
      <c r="D37" s="39">
        <f>C23/C23</f>
        <v>1</v>
      </c>
      <c r="F37" s="48"/>
      <c r="G37" s="48" t="s">
        <v>18</v>
      </c>
      <c r="H37" s="48" t="s">
        <v>21</v>
      </c>
      <c r="I37" s="48" t="s">
        <v>24</v>
      </c>
    </row>
    <row r="39" spans="1:9" x14ac:dyDescent="0.25">
      <c r="A39" s="42" t="s">
        <v>62</v>
      </c>
      <c r="B39" s="42"/>
      <c r="C39" s="42"/>
      <c r="D39" s="42"/>
      <c r="E39" s="42"/>
      <c r="F39" s="42"/>
      <c r="G39" s="42"/>
    </row>
    <row r="41" spans="1:9" x14ac:dyDescent="0.25">
      <c r="A41" s="42"/>
      <c r="B41" s="46" t="str">
        <f>$A$21</f>
        <v>Fossil Fuels</v>
      </c>
      <c r="C41" s="46" t="str">
        <f>$A$22</f>
        <v>Nuclear</v>
      </c>
      <c r="D41" s="46" t="str">
        <f>$A$23</f>
        <v>Renewable</v>
      </c>
    </row>
    <row r="42" spans="1:9" x14ac:dyDescent="0.25">
      <c r="A42" s="47" t="str">
        <f>$A$21</f>
        <v>Fossil Fuels</v>
      </c>
      <c r="B42" s="38">
        <f t="shared" ref="B42:D44" si="0">B28*B35</f>
        <v>1</v>
      </c>
      <c r="C42" s="38">
        <f t="shared" si="0"/>
        <v>1.5105977106770099</v>
      </c>
      <c r="D42" s="43">
        <f t="shared" si="0"/>
        <v>2.0895786357210704</v>
      </c>
    </row>
    <row r="43" spans="1:9" x14ac:dyDescent="0.25">
      <c r="A43" s="47" t="str">
        <f>$A$22</f>
        <v>Nuclear</v>
      </c>
      <c r="B43" s="43">
        <f t="shared" si="0"/>
        <v>0.66198961704491555</v>
      </c>
      <c r="C43" s="38">
        <f t="shared" si="0"/>
        <v>1</v>
      </c>
      <c r="D43" s="43">
        <f t="shared" si="0"/>
        <v>1.3832793608462288</v>
      </c>
    </row>
    <row r="44" spans="1:9" x14ac:dyDescent="0.25">
      <c r="A44" s="47" t="str">
        <f>$A$23</f>
        <v>Renewable</v>
      </c>
      <c r="B44" s="43">
        <f t="shared" si="0"/>
        <v>0.47856538294617496</v>
      </c>
      <c r="C44" s="43">
        <f t="shared" si="0"/>
        <v>0.72291977188775847</v>
      </c>
      <c r="D44" s="38">
        <f t="shared" si="0"/>
        <v>1</v>
      </c>
    </row>
    <row r="46" spans="1:9" ht="13.8" customHeight="1" x14ac:dyDescent="0.25">
      <c r="A46" s="49" t="s">
        <v>63</v>
      </c>
      <c r="B46" s="49"/>
      <c r="C46" s="49"/>
      <c r="D46" s="49">
        <f>SUM(B42:D44)</f>
        <v>9.8469304791231593</v>
      </c>
    </row>
    <row r="47" spans="1:9" x14ac:dyDescent="0.25">
      <c r="A47" s="49" t="s">
        <v>47</v>
      </c>
      <c r="B47" s="50"/>
      <c r="C47" s="50"/>
      <c r="D47" s="49">
        <v>3</v>
      </c>
    </row>
    <row r="48" spans="1:9" x14ac:dyDescent="0.25">
      <c r="A48" s="51" t="s">
        <v>64</v>
      </c>
      <c r="B48" s="51"/>
      <c r="C48" s="52"/>
      <c r="D48" s="49">
        <f>D46/(D47*D47)</f>
        <v>1.09410338656924</v>
      </c>
    </row>
  </sheetData>
  <mergeCells count="8">
    <mergeCell ref="C9:F10"/>
    <mergeCell ref="C14:F15"/>
    <mergeCell ref="F20:I21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4"/>
  <sheetViews>
    <sheetView topLeftCell="A25" workbookViewId="0">
      <selection activeCell="D54" sqref="D54"/>
    </sheetView>
  </sheetViews>
  <sheetFormatPr defaultColWidth="8.77734375" defaultRowHeight="13.2" x14ac:dyDescent="0.25"/>
  <cols>
    <col min="1" max="1" width="13.21875" style="38" customWidth="1"/>
    <col min="2" max="3" width="10" style="38" customWidth="1"/>
    <col min="4" max="4" width="11.77734375" style="38" customWidth="1"/>
    <col min="5" max="5" width="8.77734375" style="38"/>
    <col min="6" max="6" width="11.77734375" style="38" customWidth="1"/>
    <col min="7" max="16384" width="8.77734375" style="38"/>
  </cols>
  <sheetData>
    <row r="1" spans="1:10" s="37" customFormat="1" x14ac:dyDescent="0.25">
      <c r="A1" s="89" t="s">
        <v>67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5">
      <c r="E2" s="39" t="s">
        <v>12</v>
      </c>
    </row>
    <row r="3" spans="1:10" x14ac:dyDescent="0.25">
      <c r="D3" s="90" t="s">
        <v>46</v>
      </c>
      <c r="E3" s="91"/>
      <c r="F3" s="92"/>
    </row>
    <row r="4" spans="1:10" x14ac:dyDescent="0.25">
      <c r="D4" s="90" t="s">
        <v>47</v>
      </c>
      <c r="E4" s="91"/>
      <c r="F4" s="40">
        <f>D53</f>
        <v>4</v>
      </c>
    </row>
    <row r="5" spans="1:10" x14ac:dyDescent="0.25">
      <c r="D5" s="90" t="s">
        <v>48</v>
      </c>
      <c r="E5" s="91"/>
      <c r="F5" s="40">
        <f>D52</f>
        <v>16.121767348587269</v>
      </c>
    </row>
    <row r="6" spans="1:10" x14ac:dyDescent="0.25">
      <c r="D6" s="90" t="s">
        <v>49</v>
      </c>
      <c r="E6" s="91"/>
      <c r="F6" s="41">
        <f>D54</f>
        <v>1.0076104592867043</v>
      </c>
    </row>
    <row r="8" spans="1:10" x14ac:dyDescent="0.25">
      <c r="A8" s="42" t="s">
        <v>50</v>
      </c>
      <c r="B8" s="42"/>
      <c r="C8" s="42"/>
    </row>
    <row r="9" spans="1:10" x14ac:dyDescent="0.25">
      <c r="A9" s="38">
        <v>27</v>
      </c>
      <c r="C9" s="88" t="s">
        <v>51</v>
      </c>
      <c r="D9" s="88"/>
      <c r="E9" s="88"/>
      <c r="F9" s="88"/>
    </row>
    <row r="10" spans="1:10" x14ac:dyDescent="0.25">
      <c r="A10" s="38">
        <v>26</v>
      </c>
      <c r="C10" s="88"/>
      <c r="D10" s="88"/>
      <c r="E10" s="88"/>
      <c r="F10" s="88"/>
    </row>
    <row r="11" spans="1:10" x14ac:dyDescent="0.25">
      <c r="A11" s="38">
        <v>20</v>
      </c>
      <c r="C11" s="54"/>
      <c r="D11" s="54"/>
      <c r="E11" s="54"/>
      <c r="F11" s="54"/>
    </row>
    <row r="12" spans="1:10" x14ac:dyDescent="0.25">
      <c r="A12" s="38">
        <v>26</v>
      </c>
      <c r="C12" s="54"/>
      <c r="D12" s="54"/>
      <c r="E12" s="54"/>
      <c r="F12" s="54"/>
    </row>
    <row r="14" spans="1:10" x14ac:dyDescent="0.25">
      <c r="A14" s="42" t="s">
        <v>52</v>
      </c>
    </row>
    <row r="15" spans="1:10" ht="13.05" customHeight="1" x14ac:dyDescent="0.25">
      <c r="A15" s="43">
        <f>A9/SUM($A$9:$A$12)</f>
        <v>0.27272727272727271</v>
      </c>
      <c r="C15" s="87" t="s">
        <v>53</v>
      </c>
      <c r="D15" s="87"/>
      <c r="E15" s="87"/>
      <c r="F15" s="87"/>
    </row>
    <row r="16" spans="1:10" x14ac:dyDescent="0.25">
      <c r="A16" s="43">
        <f>A10/SUM($A$9:$A$12)</f>
        <v>0.26262626262626265</v>
      </c>
      <c r="C16" s="87"/>
      <c r="D16" s="87"/>
      <c r="E16" s="87"/>
      <c r="F16" s="87"/>
    </row>
    <row r="17" spans="1:9" x14ac:dyDescent="0.25">
      <c r="A17" s="43">
        <f>A11/SUM($A$9:$A$12)</f>
        <v>0.20202020202020202</v>
      </c>
      <c r="C17" s="53"/>
      <c r="D17" s="53"/>
      <c r="E17" s="53"/>
      <c r="F17" s="53"/>
    </row>
    <row r="18" spans="1:9" x14ac:dyDescent="0.25">
      <c r="A18" s="43">
        <f>A12/SUM($A$9:$A$12)</f>
        <v>0.26262626262626265</v>
      </c>
      <c r="C18" s="53"/>
      <c r="D18" s="53"/>
      <c r="E18" s="53"/>
      <c r="F18" s="53"/>
    </row>
    <row r="19" spans="1:9" x14ac:dyDescent="0.25">
      <c r="A19" s="43"/>
      <c r="C19" s="53"/>
      <c r="D19" s="53"/>
      <c r="E19" s="53"/>
      <c r="F19" s="53"/>
    </row>
    <row r="20" spans="1:9" x14ac:dyDescent="0.25">
      <c r="A20" s="42" t="s">
        <v>54</v>
      </c>
    </row>
    <row r="22" spans="1:9" x14ac:dyDescent="0.25">
      <c r="A22" s="42" t="s">
        <v>55</v>
      </c>
      <c r="B22" s="44" t="s">
        <v>56</v>
      </c>
      <c r="C22" s="42" t="s">
        <v>57</v>
      </c>
      <c r="D22" s="44" t="s">
        <v>58</v>
      </c>
      <c r="F22" s="88" t="s">
        <v>59</v>
      </c>
      <c r="G22" s="88"/>
      <c r="H22" s="88"/>
      <c r="I22" s="88"/>
    </row>
    <row r="23" spans="1:9" x14ac:dyDescent="0.25">
      <c r="A23" s="39" t="s">
        <v>25</v>
      </c>
      <c r="B23" s="45"/>
      <c r="C23" s="38">
        <v>28</v>
      </c>
      <c r="D23" s="45"/>
      <c r="F23" s="88"/>
      <c r="G23" s="88"/>
      <c r="H23" s="88"/>
      <c r="I23" s="88"/>
    </row>
    <row r="24" spans="1:9" x14ac:dyDescent="0.25">
      <c r="A24" s="39" t="s">
        <v>26</v>
      </c>
      <c r="B24" s="45"/>
      <c r="C24" s="38">
        <v>29</v>
      </c>
      <c r="D24" s="45"/>
    </row>
    <row r="25" spans="1:9" x14ac:dyDescent="0.25">
      <c r="A25" s="39" t="s">
        <v>27</v>
      </c>
      <c r="B25" s="45"/>
      <c r="C25" s="38">
        <v>18</v>
      </c>
      <c r="D25" s="45"/>
    </row>
    <row r="26" spans="1:9" x14ac:dyDescent="0.25">
      <c r="A26" s="39" t="s">
        <v>66</v>
      </c>
      <c r="B26" s="45"/>
      <c r="C26" s="38">
        <v>24</v>
      </c>
      <c r="D26" s="45"/>
    </row>
    <row r="28" spans="1:9" x14ac:dyDescent="0.25">
      <c r="A28" s="42" t="s">
        <v>60</v>
      </c>
      <c r="B28" s="42"/>
      <c r="C28" s="42"/>
      <c r="D28" s="42"/>
      <c r="E28" s="42"/>
      <c r="F28" s="42"/>
    </row>
    <row r="30" spans="1:9" x14ac:dyDescent="0.25">
      <c r="A30" s="42"/>
      <c r="B30" s="46" t="str">
        <f>$A$23</f>
        <v>A1</v>
      </c>
      <c r="C30" s="46" t="str">
        <f>$A$24</f>
        <v>A2</v>
      </c>
      <c r="D30" s="46" t="str">
        <f>$A$25</f>
        <v>A3</v>
      </c>
      <c r="E30" s="46" t="str">
        <f>$A$26</f>
        <v>A4</v>
      </c>
    </row>
    <row r="31" spans="1:9" x14ac:dyDescent="0.25">
      <c r="A31" s="47" t="str">
        <f>$A$23</f>
        <v>A1</v>
      </c>
      <c r="B31" s="38">
        <f>A15/$A$15</f>
        <v>1</v>
      </c>
      <c r="C31" s="43">
        <f>A15/$A$16</f>
        <v>1.0384615384615383</v>
      </c>
      <c r="D31" s="43">
        <f>A15/$A$17</f>
        <v>1.3499999999999999</v>
      </c>
      <c r="E31" s="38">
        <f>A15/$A$18</f>
        <v>1.0384615384615383</v>
      </c>
      <c r="F31" s="48"/>
      <c r="G31" s="48" t="s">
        <v>16</v>
      </c>
      <c r="H31" s="48" t="s">
        <v>17</v>
      </c>
      <c r="I31" s="48" t="s">
        <v>18</v>
      </c>
    </row>
    <row r="32" spans="1:9" x14ac:dyDescent="0.25">
      <c r="A32" s="47" t="str">
        <f>$A$24</f>
        <v>A2</v>
      </c>
      <c r="B32" s="38">
        <f>A16/$A$15</f>
        <v>0.96296296296296313</v>
      </c>
      <c r="C32" s="38">
        <f>A16/$A$16</f>
        <v>1</v>
      </c>
      <c r="D32" s="43">
        <f>A16/$A$17</f>
        <v>1.3</v>
      </c>
      <c r="E32" s="38">
        <f>A16/$A$18</f>
        <v>1</v>
      </c>
      <c r="F32" s="48"/>
      <c r="G32" s="48" t="s">
        <v>19</v>
      </c>
      <c r="H32" s="48" t="s">
        <v>20</v>
      </c>
      <c r="I32" s="48" t="s">
        <v>21</v>
      </c>
    </row>
    <row r="33" spans="1:9" x14ac:dyDescent="0.25">
      <c r="A33" s="47" t="str">
        <f>$A$25</f>
        <v>A3</v>
      </c>
      <c r="B33" s="38">
        <f>A17/$A$15</f>
        <v>0.74074074074074081</v>
      </c>
      <c r="C33" s="43">
        <f>A17/$A$16</f>
        <v>0.76923076923076916</v>
      </c>
      <c r="D33" s="38">
        <f>A17/$A$17</f>
        <v>1</v>
      </c>
      <c r="E33" s="38">
        <f>A17/$A$18</f>
        <v>0.76923076923076916</v>
      </c>
      <c r="F33" s="48"/>
      <c r="G33" s="48" t="s">
        <v>22</v>
      </c>
      <c r="H33" s="48" t="s">
        <v>23</v>
      </c>
      <c r="I33" s="48" t="s">
        <v>24</v>
      </c>
    </row>
    <row r="34" spans="1:9" x14ac:dyDescent="0.25">
      <c r="A34" s="47" t="str">
        <f>$A$26</f>
        <v>A4</v>
      </c>
      <c r="B34" s="38">
        <f>A18/$A$15</f>
        <v>0.96296296296296313</v>
      </c>
      <c r="C34" s="38">
        <f>A18/$A$16</f>
        <v>1</v>
      </c>
      <c r="D34" s="43">
        <f>A18/$A$17</f>
        <v>1.3</v>
      </c>
      <c r="E34" s="38">
        <f>A18/$A$18</f>
        <v>1</v>
      </c>
      <c r="F34" s="48"/>
      <c r="G34" s="48"/>
      <c r="H34" s="48"/>
      <c r="I34" s="48"/>
    </row>
    <row r="36" spans="1:9" x14ac:dyDescent="0.25">
      <c r="A36" s="42" t="s">
        <v>61</v>
      </c>
      <c r="B36" s="42"/>
      <c r="C36" s="42"/>
      <c r="D36" s="42"/>
      <c r="E36" s="42"/>
      <c r="F36" s="42"/>
      <c r="G36" s="42"/>
    </row>
    <row r="38" spans="1:9" x14ac:dyDescent="0.25">
      <c r="A38" s="42"/>
      <c r="B38" s="46" t="str">
        <f>$A$23</f>
        <v>A1</v>
      </c>
      <c r="C38" s="46" t="str">
        <f>$A$24</f>
        <v>A2</v>
      </c>
      <c r="D38" s="46" t="str">
        <f>$A$25</f>
        <v>A3</v>
      </c>
      <c r="E38" s="46" t="str">
        <f>$A$26</f>
        <v>A4</v>
      </c>
    </row>
    <row r="39" spans="1:9" x14ac:dyDescent="0.25">
      <c r="A39" s="47" t="str">
        <f>$A$23</f>
        <v>A1</v>
      </c>
      <c r="B39" s="38">
        <f>$C$23/C23</f>
        <v>1</v>
      </c>
      <c r="C39" s="43">
        <f>$C$24/C23</f>
        <v>1.0357142857142858</v>
      </c>
      <c r="D39" s="43">
        <f>$C$25/C23</f>
        <v>0.6428571428571429</v>
      </c>
      <c r="E39" s="43">
        <f>$C$26/C23</f>
        <v>0.8571428571428571</v>
      </c>
      <c r="F39" s="48"/>
      <c r="G39" s="48" t="s">
        <v>16</v>
      </c>
      <c r="H39" s="48" t="s">
        <v>19</v>
      </c>
      <c r="I39" s="48" t="s">
        <v>22</v>
      </c>
    </row>
    <row r="40" spans="1:9" x14ac:dyDescent="0.25">
      <c r="A40" s="47" t="str">
        <f>$A$24</f>
        <v>A2</v>
      </c>
      <c r="B40" s="38">
        <f>$C$23/C24</f>
        <v>0.96551724137931039</v>
      </c>
      <c r="C40" s="38">
        <f>$C$24/C24</f>
        <v>1</v>
      </c>
      <c r="D40" s="43">
        <f>$C$25/C24</f>
        <v>0.62068965517241381</v>
      </c>
      <c r="E40" s="43">
        <f>$C$26/C24</f>
        <v>0.82758620689655171</v>
      </c>
      <c r="F40" s="48"/>
      <c r="G40" s="48" t="s">
        <v>17</v>
      </c>
      <c r="H40" s="48" t="s">
        <v>20</v>
      </c>
      <c r="I40" s="48" t="s">
        <v>23</v>
      </c>
    </row>
    <row r="41" spans="1:9" x14ac:dyDescent="0.25">
      <c r="A41" s="47" t="str">
        <f>$A$25</f>
        <v>A3</v>
      </c>
      <c r="B41" s="38">
        <f>$C$23/C25</f>
        <v>1.5555555555555556</v>
      </c>
      <c r="C41" s="43">
        <f>$C$24/C25</f>
        <v>1.6111111111111112</v>
      </c>
      <c r="D41" s="38">
        <f>$C$25/C25</f>
        <v>1</v>
      </c>
      <c r="E41" s="43">
        <f>$C$26/C25</f>
        <v>1.3333333333333333</v>
      </c>
      <c r="F41" s="48"/>
      <c r="G41" s="48" t="s">
        <v>18</v>
      </c>
      <c r="H41" s="48" t="s">
        <v>21</v>
      </c>
      <c r="I41" s="48" t="s">
        <v>24</v>
      </c>
    </row>
    <row r="42" spans="1:9" x14ac:dyDescent="0.25">
      <c r="A42" s="47" t="str">
        <f>$A$26</f>
        <v>A4</v>
      </c>
      <c r="B42" s="38">
        <f>$C$23/C26</f>
        <v>1.1666666666666667</v>
      </c>
      <c r="C42" s="43">
        <f>$C$24/C26</f>
        <v>1.2083333333333333</v>
      </c>
      <c r="D42" s="43">
        <f>$C$25/C26</f>
        <v>0.75</v>
      </c>
      <c r="E42" s="38">
        <f>$C$26/C26</f>
        <v>1</v>
      </c>
      <c r="F42" s="48"/>
      <c r="G42" s="48"/>
      <c r="H42" s="48"/>
      <c r="I42" s="48"/>
    </row>
    <row r="43" spans="1:9" ht="13.8" customHeight="1" x14ac:dyDescent="0.25"/>
    <row r="44" spans="1:9" x14ac:dyDescent="0.25">
      <c r="A44" s="42" t="s">
        <v>62</v>
      </c>
      <c r="B44" s="42"/>
      <c r="C44" s="42"/>
      <c r="D44" s="42"/>
      <c r="E44" s="42"/>
      <c r="F44" s="42"/>
      <c r="G44" s="42"/>
    </row>
    <row r="46" spans="1:9" x14ac:dyDescent="0.25">
      <c r="A46" s="42"/>
      <c r="B46" s="46" t="str">
        <f>$A$23</f>
        <v>A1</v>
      </c>
      <c r="C46" s="46" t="str">
        <f>$A$24</f>
        <v>A2</v>
      </c>
      <c r="D46" s="46" t="str">
        <f>$A$25</f>
        <v>A3</v>
      </c>
      <c r="E46" s="46" t="str">
        <f>$A$26</f>
        <v>A4</v>
      </c>
    </row>
    <row r="47" spans="1:9" x14ac:dyDescent="0.25">
      <c r="A47" s="47" t="str">
        <f>$A$23</f>
        <v>A1</v>
      </c>
      <c r="B47" s="38">
        <f t="shared" ref="B47:E50" si="0">B31*B39</f>
        <v>1</v>
      </c>
      <c r="C47" s="38">
        <f t="shared" si="0"/>
        <v>1.0755494505494505</v>
      </c>
      <c r="D47" s="43">
        <f t="shared" si="0"/>
        <v>0.86785714285714288</v>
      </c>
      <c r="E47" s="43">
        <f t="shared" si="0"/>
        <v>0.89010989010988995</v>
      </c>
    </row>
    <row r="48" spans="1:9" x14ac:dyDescent="0.25">
      <c r="A48" s="47" t="str">
        <f>$A$24</f>
        <v>A2</v>
      </c>
      <c r="B48" s="43">
        <f t="shared" si="0"/>
        <v>0.92975734355044726</v>
      </c>
      <c r="C48" s="38">
        <f t="shared" si="0"/>
        <v>1</v>
      </c>
      <c r="D48" s="43">
        <f t="shared" si="0"/>
        <v>0.80689655172413799</v>
      </c>
      <c r="E48" s="43">
        <f t="shared" si="0"/>
        <v>0.82758620689655171</v>
      </c>
    </row>
    <row r="49" spans="1:5" x14ac:dyDescent="0.25">
      <c r="A49" s="47" t="str">
        <f>$A$25</f>
        <v>A3</v>
      </c>
      <c r="B49" s="43">
        <f t="shared" si="0"/>
        <v>1.1522633744855968</v>
      </c>
      <c r="C49" s="43">
        <f t="shared" si="0"/>
        <v>1.2393162393162394</v>
      </c>
      <c r="D49" s="38">
        <f t="shared" si="0"/>
        <v>1</v>
      </c>
      <c r="E49" s="38">
        <f t="shared" si="0"/>
        <v>1.0256410256410255</v>
      </c>
    </row>
    <row r="50" spans="1:5" x14ac:dyDescent="0.25">
      <c r="A50" s="47" t="str">
        <f>$A$26</f>
        <v>A4</v>
      </c>
      <c r="B50" s="43">
        <f t="shared" si="0"/>
        <v>1.1234567901234571</v>
      </c>
      <c r="C50" s="43">
        <f t="shared" si="0"/>
        <v>1.2083333333333333</v>
      </c>
      <c r="D50" s="38">
        <f t="shared" si="0"/>
        <v>0.97500000000000009</v>
      </c>
      <c r="E50" s="38">
        <f t="shared" si="0"/>
        <v>1</v>
      </c>
    </row>
    <row r="52" spans="1:5" ht="13.8" customHeight="1" x14ac:dyDescent="0.25">
      <c r="A52" s="49" t="s">
        <v>63</v>
      </c>
      <c r="B52" s="49"/>
      <c r="C52" s="49"/>
      <c r="D52" s="49">
        <f>SUM(B47:E50)</f>
        <v>16.121767348587269</v>
      </c>
    </row>
    <row r="53" spans="1:5" x14ac:dyDescent="0.25">
      <c r="A53" s="49" t="s">
        <v>47</v>
      </c>
      <c r="B53" s="50"/>
      <c r="C53" s="50"/>
      <c r="D53" s="49">
        <v>4</v>
      </c>
    </row>
    <row r="54" spans="1:5" x14ac:dyDescent="0.25">
      <c r="A54" s="51" t="s">
        <v>64</v>
      </c>
      <c r="B54" s="51"/>
      <c r="C54" s="52"/>
      <c r="D54" s="49">
        <f>D52/(D53*D53)</f>
        <v>1.0076104592867043</v>
      </c>
    </row>
  </sheetData>
  <mergeCells count="8">
    <mergeCell ref="C9:F10"/>
    <mergeCell ref="C15:F16"/>
    <mergeCell ref="F22:I23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1"/>
  <sheetViews>
    <sheetView topLeftCell="A16" workbookViewId="0">
      <selection activeCell="A25" sqref="A25:A29"/>
    </sheetView>
  </sheetViews>
  <sheetFormatPr defaultColWidth="8.77734375" defaultRowHeight="13.2" x14ac:dyDescent="0.25"/>
  <cols>
    <col min="1" max="1" width="13.21875" style="38" customWidth="1"/>
    <col min="2" max="3" width="10" style="38" customWidth="1"/>
    <col min="4" max="4" width="11.77734375" style="38" customWidth="1"/>
    <col min="5" max="5" width="8.77734375" style="38"/>
    <col min="6" max="6" width="11.77734375" style="38" customWidth="1"/>
    <col min="7" max="16384" width="8.77734375" style="38"/>
  </cols>
  <sheetData>
    <row r="1" spans="1:10" s="37" customFormat="1" x14ac:dyDescent="0.25">
      <c r="A1" s="89" t="s">
        <v>69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5">
      <c r="E2" s="39" t="s">
        <v>12</v>
      </c>
    </row>
    <row r="3" spans="1:10" x14ac:dyDescent="0.25">
      <c r="D3" s="90" t="s">
        <v>46</v>
      </c>
      <c r="E3" s="91"/>
      <c r="F3" s="92"/>
    </row>
    <row r="4" spans="1:10" x14ac:dyDescent="0.25">
      <c r="D4" s="90" t="s">
        <v>47</v>
      </c>
      <c r="E4" s="91"/>
      <c r="F4" s="40">
        <f>D60</f>
        <v>5</v>
      </c>
    </row>
    <row r="5" spans="1:10" x14ac:dyDescent="0.25">
      <c r="D5" s="90" t="s">
        <v>48</v>
      </c>
      <c r="E5" s="91"/>
      <c r="F5" s="40">
        <f>D59</f>
        <v>25.210705896169355</v>
      </c>
    </row>
    <row r="6" spans="1:10" x14ac:dyDescent="0.25">
      <c r="D6" s="90" t="s">
        <v>49</v>
      </c>
      <c r="E6" s="91"/>
      <c r="F6" s="41">
        <f>D61</f>
        <v>1.0084282358467742</v>
      </c>
    </row>
    <row r="8" spans="1:10" x14ac:dyDescent="0.25">
      <c r="A8" s="42" t="s">
        <v>50</v>
      </c>
      <c r="B8" s="42"/>
      <c r="C8" s="42"/>
    </row>
    <row r="9" spans="1:10" x14ac:dyDescent="0.25">
      <c r="A9" s="57">
        <v>22.4</v>
      </c>
      <c r="C9" s="88" t="s">
        <v>51</v>
      </c>
      <c r="D9" s="88"/>
      <c r="E9" s="88"/>
      <c r="F9" s="88"/>
    </row>
    <row r="10" spans="1:10" x14ac:dyDescent="0.25">
      <c r="A10" s="57">
        <v>20.5</v>
      </c>
      <c r="C10" s="88"/>
      <c r="D10" s="88"/>
      <c r="E10" s="88"/>
      <c r="F10" s="88"/>
    </row>
    <row r="11" spans="1:10" x14ac:dyDescent="0.25">
      <c r="A11" s="57">
        <v>19.8</v>
      </c>
      <c r="C11" s="54"/>
      <c r="D11" s="54"/>
      <c r="E11" s="54"/>
      <c r="F11" s="54"/>
    </row>
    <row r="12" spans="1:10" x14ac:dyDescent="0.25">
      <c r="A12" s="57">
        <v>24.1</v>
      </c>
      <c r="C12" s="54"/>
      <c r="D12" s="54"/>
      <c r="E12" s="54"/>
      <c r="F12" s="54"/>
    </row>
    <row r="13" spans="1:10" x14ac:dyDescent="0.25">
      <c r="A13" s="57">
        <v>13.2</v>
      </c>
      <c r="C13" s="54"/>
      <c r="D13" s="54"/>
      <c r="E13" s="54"/>
      <c r="F13" s="54"/>
    </row>
    <row r="15" spans="1:10" x14ac:dyDescent="0.25">
      <c r="A15" s="42" t="s">
        <v>52</v>
      </c>
    </row>
    <row r="16" spans="1:10" ht="13.05" customHeight="1" x14ac:dyDescent="0.25">
      <c r="A16" s="56">
        <f>A9/SUM($A$9:$A$13)</f>
        <v>0.22399999999999995</v>
      </c>
      <c r="C16" s="87" t="s">
        <v>53</v>
      </c>
      <c r="D16" s="87"/>
      <c r="E16" s="87"/>
      <c r="F16" s="87"/>
    </row>
    <row r="17" spans="1:9" x14ac:dyDescent="0.25">
      <c r="A17" s="56">
        <f>A10/SUM($A$9:$A$13)</f>
        <v>0.20499999999999996</v>
      </c>
      <c r="C17" s="87"/>
      <c r="D17" s="87"/>
      <c r="E17" s="87"/>
      <c r="F17" s="87"/>
    </row>
    <row r="18" spans="1:9" x14ac:dyDescent="0.25">
      <c r="A18" s="56">
        <f>A11/SUM($A$9:$A$13)</f>
        <v>0.19799999999999998</v>
      </c>
      <c r="C18" s="53"/>
      <c r="D18" s="53"/>
      <c r="E18" s="53"/>
      <c r="F18" s="53"/>
    </row>
    <row r="19" spans="1:9" x14ac:dyDescent="0.25">
      <c r="A19" s="56">
        <f>A12/SUM($A$9:$A$13)</f>
        <v>0.24099999999999999</v>
      </c>
      <c r="C19" s="53"/>
      <c r="D19" s="53"/>
      <c r="E19" s="53"/>
      <c r="F19" s="53"/>
    </row>
    <row r="20" spans="1:9" x14ac:dyDescent="0.25">
      <c r="A20" s="56">
        <f>A13/SUM($A$9:$A$13)</f>
        <v>0.13199999999999998</v>
      </c>
      <c r="C20" s="53"/>
      <c r="D20" s="53"/>
      <c r="E20" s="53"/>
      <c r="F20" s="53"/>
    </row>
    <row r="21" spans="1:9" x14ac:dyDescent="0.25">
      <c r="A21" s="43"/>
      <c r="C21" s="53"/>
      <c r="D21" s="53"/>
      <c r="E21" s="53"/>
      <c r="F21" s="53"/>
    </row>
    <row r="22" spans="1:9" x14ac:dyDescent="0.25">
      <c r="A22" s="42" t="s">
        <v>54</v>
      </c>
    </row>
    <row r="24" spans="1:9" x14ac:dyDescent="0.25">
      <c r="A24" s="42" t="s">
        <v>55</v>
      </c>
      <c r="B24" s="44" t="s">
        <v>56</v>
      </c>
      <c r="C24" s="42" t="s">
        <v>57</v>
      </c>
      <c r="D24" s="44" t="s">
        <v>58</v>
      </c>
      <c r="F24" s="88" t="s">
        <v>59</v>
      </c>
      <c r="G24" s="88"/>
      <c r="H24" s="88"/>
      <c r="I24" s="88"/>
    </row>
    <row r="25" spans="1:9" x14ac:dyDescent="0.25">
      <c r="A25" s="39" t="s">
        <v>25</v>
      </c>
      <c r="B25" s="45"/>
      <c r="C25" s="56">
        <v>21.6</v>
      </c>
      <c r="D25" s="45"/>
      <c r="F25" s="88"/>
      <c r="G25" s="88"/>
      <c r="H25" s="88"/>
      <c r="I25" s="88"/>
    </row>
    <row r="26" spans="1:9" x14ac:dyDescent="0.25">
      <c r="A26" s="39" t="s">
        <v>26</v>
      </c>
      <c r="B26" s="45"/>
      <c r="C26" s="56">
        <v>18.899999999999999</v>
      </c>
      <c r="D26" s="45"/>
    </row>
    <row r="27" spans="1:9" x14ac:dyDescent="0.25">
      <c r="A27" s="39" t="s">
        <v>27</v>
      </c>
      <c r="B27" s="45"/>
      <c r="C27" s="56">
        <v>21.5</v>
      </c>
      <c r="D27" s="45"/>
    </row>
    <row r="28" spans="1:9" x14ac:dyDescent="0.25">
      <c r="A28" s="39" t="s">
        <v>66</v>
      </c>
      <c r="B28" s="45"/>
      <c r="C28" s="56">
        <v>22.6</v>
      </c>
      <c r="D28" s="45"/>
    </row>
    <row r="29" spans="1:9" x14ac:dyDescent="0.25">
      <c r="A29" s="39" t="s">
        <v>68</v>
      </c>
      <c r="B29" s="45"/>
      <c r="C29" s="56">
        <v>15.4</v>
      </c>
      <c r="D29" s="45"/>
    </row>
    <row r="31" spans="1:9" x14ac:dyDescent="0.25">
      <c r="A31" s="42" t="s">
        <v>60</v>
      </c>
      <c r="B31" s="42"/>
      <c r="C31" s="42"/>
      <c r="D31" s="42"/>
      <c r="E31" s="42"/>
      <c r="F31" s="42"/>
    </row>
    <row r="33" spans="1:11" x14ac:dyDescent="0.25">
      <c r="A33" s="42"/>
      <c r="B33" s="46" t="str">
        <f>$A$25</f>
        <v>A1</v>
      </c>
      <c r="C33" s="46" t="str">
        <f>$A$26</f>
        <v>A2</v>
      </c>
      <c r="D33" s="46" t="str">
        <f>$A$27</f>
        <v>A3</v>
      </c>
      <c r="E33" s="46" t="str">
        <f>$A$28</f>
        <v>A4</v>
      </c>
      <c r="F33" s="46" t="str">
        <f>$A$29</f>
        <v>A5</v>
      </c>
    </row>
    <row r="34" spans="1:11" x14ac:dyDescent="0.25">
      <c r="A34" s="47" t="str">
        <f>$A$25</f>
        <v>A1</v>
      </c>
      <c r="B34" s="38">
        <f>A16/$A$16</f>
        <v>1</v>
      </c>
      <c r="C34" s="43">
        <f>A16/$A$17</f>
        <v>1.0926829268292682</v>
      </c>
      <c r="D34" s="43">
        <f>A16/$A$18</f>
        <v>1.1313131313131313</v>
      </c>
      <c r="E34" s="43">
        <f>A16/$A$19</f>
        <v>0.92946058091286288</v>
      </c>
      <c r="F34" s="43">
        <f>A16/$A$20</f>
        <v>1.6969696969696968</v>
      </c>
      <c r="I34" s="48"/>
      <c r="J34" s="48"/>
      <c r="K34" s="48"/>
    </row>
    <row r="35" spans="1:11" x14ac:dyDescent="0.25">
      <c r="A35" s="47" t="str">
        <f>$A$26</f>
        <v>A2</v>
      </c>
      <c r="B35" s="38">
        <f>A17/$A$16</f>
        <v>0.91517857142857151</v>
      </c>
      <c r="C35" s="43">
        <f>A17/$A$17</f>
        <v>1</v>
      </c>
      <c r="D35" s="43">
        <f>A17/$A$18</f>
        <v>1.0353535353535352</v>
      </c>
      <c r="E35" s="43">
        <f>A17/$A$19</f>
        <v>0.85062240663900401</v>
      </c>
      <c r="F35" s="43">
        <f>A17/$A$20</f>
        <v>1.553030303030303</v>
      </c>
      <c r="I35" s="48"/>
      <c r="J35" s="48"/>
      <c r="K35" s="48"/>
    </row>
    <row r="36" spans="1:11" x14ac:dyDescent="0.25">
      <c r="A36" s="47" t="str">
        <f>$A$27</f>
        <v>A3</v>
      </c>
      <c r="B36" s="38">
        <f>A18/$A$16</f>
        <v>0.88392857142857151</v>
      </c>
      <c r="C36" s="43">
        <f>A18/$A$17</f>
        <v>0.96585365853658545</v>
      </c>
      <c r="D36" s="43">
        <f>A18/$A$18</f>
        <v>1</v>
      </c>
      <c r="E36" s="43">
        <f>A18/$A$19</f>
        <v>0.82157676348547715</v>
      </c>
      <c r="F36" s="38">
        <f>A18/$A$20</f>
        <v>1.5</v>
      </c>
      <c r="I36" s="48"/>
      <c r="J36" s="48"/>
      <c r="K36" s="48"/>
    </row>
    <row r="37" spans="1:11" x14ac:dyDescent="0.25">
      <c r="A37" s="47" t="str">
        <f>$A$28</f>
        <v>A4</v>
      </c>
      <c r="B37" s="38">
        <f>A19/$A$16</f>
        <v>1.0758928571428574</v>
      </c>
      <c r="C37" s="43">
        <f>A19/$A$17</f>
        <v>1.1756097560975611</v>
      </c>
      <c r="D37" s="43">
        <f>A19/$A$18</f>
        <v>1.2171717171717173</v>
      </c>
      <c r="E37" s="38">
        <f>A19/$A$19</f>
        <v>1</v>
      </c>
      <c r="F37" s="43">
        <f>A19/$A$20</f>
        <v>1.8257575757575759</v>
      </c>
      <c r="I37" s="48"/>
      <c r="J37" s="48"/>
      <c r="K37" s="48"/>
    </row>
    <row r="38" spans="1:11" x14ac:dyDescent="0.25">
      <c r="A38" s="47" t="str">
        <f>$A$29</f>
        <v>A5</v>
      </c>
      <c r="B38" s="38">
        <f>A20/$A$16</f>
        <v>0.5892857142857143</v>
      </c>
      <c r="C38" s="43">
        <f>A20/$A$17</f>
        <v>0.64390243902439026</v>
      </c>
      <c r="D38" s="43">
        <f>A20/$A$18</f>
        <v>0.66666666666666663</v>
      </c>
      <c r="E38" s="43">
        <f>A20/$A$19</f>
        <v>0.54771784232365139</v>
      </c>
      <c r="F38" s="38">
        <f>A20/$A$20</f>
        <v>1</v>
      </c>
    </row>
    <row r="39" spans="1:11" x14ac:dyDescent="0.25">
      <c r="A39" s="55"/>
      <c r="D39" s="43"/>
      <c r="F39" s="48"/>
      <c r="I39" s="48"/>
      <c r="J39" s="48"/>
      <c r="K39" s="48"/>
    </row>
    <row r="40" spans="1:11" x14ac:dyDescent="0.25">
      <c r="A40" s="42" t="s">
        <v>61</v>
      </c>
      <c r="B40" s="42"/>
      <c r="C40" s="42"/>
      <c r="D40" s="42"/>
      <c r="E40" s="42"/>
      <c r="F40" s="42"/>
      <c r="I40" s="42"/>
    </row>
    <row r="42" spans="1:11" x14ac:dyDescent="0.25">
      <c r="A42" s="42"/>
      <c r="B42" s="46" t="str">
        <f>$A$25</f>
        <v>A1</v>
      </c>
      <c r="C42" s="46" t="str">
        <f>$A$26</f>
        <v>A2</v>
      </c>
      <c r="D42" s="46" t="str">
        <f>$A$27</f>
        <v>A3</v>
      </c>
      <c r="E42" s="46" t="str">
        <f>$A$28</f>
        <v>A4</v>
      </c>
      <c r="F42" s="46" t="str">
        <f>$A$29</f>
        <v>A5</v>
      </c>
    </row>
    <row r="43" spans="1:11" x14ac:dyDescent="0.25">
      <c r="A43" s="47" t="str">
        <f>$A$25</f>
        <v>A1</v>
      </c>
      <c r="B43" s="38">
        <f>$C$25/C25</f>
        <v>1</v>
      </c>
      <c r="C43" s="43">
        <f>$C$26/C25</f>
        <v>0.87499999999999989</v>
      </c>
      <c r="D43" s="43">
        <f>$C$27/C25</f>
        <v>0.99537037037037035</v>
      </c>
      <c r="E43" s="43">
        <f>$C$28/C25</f>
        <v>1.0462962962962963</v>
      </c>
      <c r="F43" s="43">
        <f>$C$29/C25</f>
        <v>0.71296296296296291</v>
      </c>
      <c r="I43" s="48"/>
      <c r="J43" s="48"/>
      <c r="K43" s="48"/>
    </row>
    <row r="44" spans="1:11" x14ac:dyDescent="0.25">
      <c r="A44" s="47" t="str">
        <f>$A$26</f>
        <v>A2</v>
      </c>
      <c r="B44" s="38">
        <f>$C$25/C26</f>
        <v>1.142857142857143</v>
      </c>
      <c r="C44" s="38">
        <f>$C$26/C26</f>
        <v>1</v>
      </c>
      <c r="D44" s="43">
        <f>$C$27/C26</f>
        <v>1.1375661375661377</v>
      </c>
      <c r="E44" s="43">
        <f>$C$28/C26</f>
        <v>1.195767195767196</v>
      </c>
      <c r="F44" s="43">
        <f>$C$29/C26</f>
        <v>0.81481481481481488</v>
      </c>
      <c r="I44" s="48"/>
      <c r="J44" s="48"/>
      <c r="K44" s="48"/>
    </row>
    <row r="45" spans="1:11" x14ac:dyDescent="0.25">
      <c r="A45" s="47" t="str">
        <f>$A$27</f>
        <v>A3</v>
      </c>
      <c r="B45" s="38">
        <f>$C$25/C27</f>
        <v>1.0046511627906978</v>
      </c>
      <c r="C45" s="43">
        <f>$C$26/C27</f>
        <v>0.87906976744186038</v>
      </c>
      <c r="D45" s="38">
        <f>$C$27/C27</f>
        <v>1</v>
      </c>
      <c r="E45" s="43">
        <f>$C$28/C27</f>
        <v>1.0511627906976744</v>
      </c>
      <c r="F45" s="43">
        <f>$C$29/C27</f>
        <v>0.71627906976744182</v>
      </c>
      <c r="I45" s="48"/>
      <c r="J45" s="48"/>
      <c r="K45" s="48"/>
    </row>
    <row r="46" spans="1:11" x14ac:dyDescent="0.25">
      <c r="A46" s="47" t="str">
        <f>$A$28</f>
        <v>A4</v>
      </c>
      <c r="B46" s="38">
        <f>$C$25/C28</f>
        <v>0.95575221238938057</v>
      </c>
      <c r="C46" s="43">
        <f>$C$26/C28</f>
        <v>0.83628318584070782</v>
      </c>
      <c r="D46" s="43">
        <f>$C$27/C28</f>
        <v>0.95132743362831851</v>
      </c>
      <c r="E46" s="38">
        <f>$C$28/C28</f>
        <v>1</v>
      </c>
      <c r="F46" s="43">
        <f>$C$29/C28</f>
        <v>0.68141592920353977</v>
      </c>
      <c r="G46" s="48"/>
      <c r="H46" s="48"/>
      <c r="I46" s="48"/>
    </row>
    <row r="47" spans="1:11" x14ac:dyDescent="0.25">
      <c r="A47" s="47" t="str">
        <f>$A$29</f>
        <v>A5</v>
      </c>
      <c r="B47" s="38">
        <f>$C$25/C29</f>
        <v>1.4025974025974026</v>
      </c>
      <c r="C47" s="43">
        <f>$C$26/C29</f>
        <v>1.2272727272727271</v>
      </c>
      <c r="D47" s="43">
        <f>$C$27/C29</f>
        <v>1.3961038961038961</v>
      </c>
      <c r="E47" s="38">
        <f>$C$28/C29</f>
        <v>1.4675324675324677</v>
      </c>
      <c r="F47" s="38">
        <f>$C$29/C29</f>
        <v>1</v>
      </c>
      <c r="G47" s="48"/>
      <c r="H47" s="48"/>
      <c r="I47" s="48"/>
    </row>
    <row r="48" spans="1:11" ht="13.8" customHeight="1" x14ac:dyDescent="0.25"/>
    <row r="49" spans="1:7" x14ac:dyDescent="0.25">
      <c r="A49" s="42" t="s">
        <v>62</v>
      </c>
      <c r="B49" s="42"/>
      <c r="C49" s="42"/>
      <c r="D49" s="42"/>
      <c r="E49" s="42"/>
      <c r="F49" s="42"/>
      <c r="G49" s="42"/>
    </row>
    <row r="51" spans="1:7" x14ac:dyDescent="0.25">
      <c r="A51" s="42"/>
      <c r="B51" s="46" t="str">
        <f>$A$25</f>
        <v>A1</v>
      </c>
      <c r="C51" s="46" t="str">
        <f>$A$26</f>
        <v>A2</v>
      </c>
      <c r="D51" s="46" t="str">
        <f>$A$27</f>
        <v>A3</v>
      </c>
      <c r="E51" s="46" t="str">
        <f>$A$28</f>
        <v>A4</v>
      </c>
      <c r="F51" s="46" t="str">
        <f>$A$29</f>
        <v>A5</v>
      </c>
    </row>
    <row r="52" spans="1:7" x14ac:dyDescent="0.25">
      <c r="A52" s="47" t="str">
        <f>$A$25</f>
        <v>A1</v>
      </c>
      <c r="B52" s="38">
        <f t="shared" ref="B52:F56" si="0">B34*B43</f>
        <v>1</v>
      </c>
      <c r="C52" s="38">
        <f t="shared" si="0"/>
        <v>0.9560975609756095</v>
      </c>
      <c r="D52" s="43">
        <f t="shared" si="0"/>
        <v>1.1260755705200149</v>
      </c>
      <c r="E52" s="43">
        <f t="shared" si="0"/>
        <v>0.97249116336253238</v>
      </c>
      <c r="F52" s="43">
        <f t="shared" si="0"/>
        <v>1.2098765432098764</v>
      </c>
    </row>
    <row r="53" spans="1:7" x14ac:dyDescent="0.25">
      <c r="A53" s="47" t="str">
        <f>$A$26</f>
        <v>A2</v>
      </c>
      <c r="B53" s="43">
        <f t="shared" si="0"/>
        <v>1.045918367346939</v>
      </c>
      <c r="C53" s="38">
        <f t="shared" si="0"/>
        <v>1</v>
      </c>
      <c r="D53" s="43">
        <f t="shared" si="0"/>
        <v>1.1777831222275668</v>
      </c>
      <c r="E53" s="43">
        <f t="shared" si="0"/>
        <v>1.0171463698434653</v>
      </c>
      <c r="F53" s="43">
        <f t="shared" si="0"/>
        <v>1.2654320987654322</v>
      </c>
    </row>
    <row r="54" spans="1:7" x14ac:dyDescent="0.25">
      <c r="A54" s="47" t="str">
        <f>$A$27</f>
        <v>A3</v>
      </c>
      <c r="B54" s="43">
        <f t="shared" si="0"/>
        <v>0.88803986710963467</v>
      </c>
      <c r="C54" s="43">
        <f t="shared" si="0"/>
        <v>0.84905275099262623</v>
      </c>
      <c r="D54" s="38">
        <f t="shared" si="0"/>
        <v>1</v>
      </c>
      <c r="E54" s="38">
        <f t="shared" si="0"/>
        <v>0.86361092347775736</v>
      </c>
      <c r="F54" s="43">
        <f t="shared" si="0"/>
        <v>1.0744186046511628</v>
      </c>
    </row>
    <row r="55" spans="1:7" x14ac:dyDescent="0.25">
      <c r="A55" s="47" t="str">
        <f>$A$28</f>
        <v>A4</v>
      </c>
      <c r="B55" s="43">
        <f t="shared" si="0"/>
        <v>1.0282869785082178</v>
      </c>
      <c r="C55" s="43">
        <f t="shared" si="0"/>
        <v>0.98314267213468587</v>
      </c>
      <c r="D55" s="38">
        <f t="shared" si="0"/>
        <v>1.1579288459819435</v>
      </c>
      <c r="E55" s="38">
        <f t="shared" si="0"/>
        <v>1</v>
      </c>
      <c r="F55" s="43">
        <f t="shared" si="0"/>
        <v>1.2441002949852507</v>
      </c>
    </row>
    <row r="56" spans="1:7" x14ac:dyDescent="0.25">
      <c r="A56" s="47" t="str">
        <f>$A$29</f>
        <v>A5</v>
      </c>
      <c r="B56" s="43">
        <f t="shared" si="0"/>
        <v>0.82653061224489799</v>
      </c>
      <c r="C56" s="43">
        <f t="shared" si="0"/>
        <v>0.79024390243902431</v>
      </c>
      <c r="D56" s="38">
        <f t="shared" si="0"/>
        <v>0.93073593073593064</v>
      </c>
      <c r="E56" s="38">
        <f t="shared" si="0"/>
        <v>0.80379371665678723</v>
      </c>
      <c r="F56" s="38">
        <f t="shared" si="0"/>
        <v>1</v>
      </c>
    </row>
    <row r="57" spans="1:7" x14ac:dyDescent="0.25">
      <c r="A57" s="55"/>
      <c r="B57" s="43"/>
      <c r="C57" s="43"/>
    </row>
    <row r="59" spans="1:7" ht="13.8" customHeight="1" x14ac:dyDescent="0.25">
      <c r="A59" s="49" t="s">
        <v>63</v>
      </c>
      <c r="B59" s="49"/>
      <c r="C59" s="49"/>
      <c r="D59" s="49">
        <f>SUM(B52:F56)</f>
        <v>25.210705896169355</v>
      </c>
    </row>
    <row r="60" spans="1:7" x14ac:dyDescent="0.25">
      <c r="A60" s="49" t="s">
        <v>47</v>
      </c>
      <c r="B60" s="50"/>
      <c r="C60" s="50"/>
      <c r="D60" s="49">
        <v>5</v>
      </c>
    </row>
    <row r="61" spans="1:7" x14ac:dyDescent="0.25">
      <c r="A61" s="51" t="s">
        <v>64</v>
      </c>
      <c r="B61" s="51"/>
      <c r="C61" s="52"/>
      <c r="D61" s="49">
        <f>D59/(D60*D60)</f>
        <v>1.0084282358467742</v>
      </c>
    </row>
  </sheetData>
  <mergeCells count="8">
    <mergeCell ref="C9:F10"/>
    <mergeCell ref="C16:F17"/>
    <mergeCell ref="F24:I25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7"/>
  <sheetViews>
    <sheetView topLeftCell="A49" workbookViewId="0">
      <selection activeCell="A33" sqref="A33"/>
    </sheetView>
  </sheetViews>
  <sheetFormatPr defaultColWidth="8.77734375" defaultRowHeight="13.2" x14ac:dyDescent="0.25"/>
  <cols>
    <col min="1" max="1" width="13.21875" style="38" customWidth="1"/>
    <col min="2" max="3" width="10" style="38" customWidth="1"/>
    <col min="4" max="4" width="11.77734375" style="38" customWidth="1"/>
    <col min="5" max="5" width="8.77734375" style="38" customWidth="1"/>
    <col min="6" max="6" width="13" style="38" customWidth="1"/>
    <col min="7" max="7" width="8.77734375" style="38"/>
    <col min="8" max="8" width="19.77734375" style="38" customWidth="1"/>
    <col min="9" max="16384" width="8.77734375" style="38"/>
  </cols>
  <sheetData>
    <row r="1" spans="1:13" s="37" customFormat="1" x14ac:dyDescent="0.25">
      <c r="A1" s="89" t="s">
        <v>71</v>
      </c>
      <c r="B1" s="89"/>
      <c r="C1" s="89"/>
      <c r="D1" s="89"/>
      <c r="E1" s="89"/>
      <c r="F1" s="89"/>
      <c r="G1" s="89"/>
      <c r="H1" s="89"/>
      <c r="I1" s="89"/>
      <c r="J1" s="89"/>
    </row>
    <row r="2" spans="1:13" x14ac:dyDescent="0.25">
      <c r="E2" s="39" t="s">
        <v>12</v>
      </c>
    </row>
    <row r="3" spans="1:13" x14ac:dyDescent="0.25">
      <c r="D3" s="90" t="s">
        <v>46</v>
      </c>
      <c r="E3" s="91"/>
      <c r="F3" s="92"/>
    </row>
    <row r="4" spans="1:13" x14ac:dyDescent="0.25">
      <c r="D4" s="90" t="s">
        <v>47</v>
      </c>
      <c r="E4" s="91"/>
      <c r="F4" s="40">
        <f>D66</f>
        <v>6</v>
      </c>
    </row>
    <row r="5" spans="1:13" x14ac:dyDescent="0.25">
      <c r="D5" s="90" t="s">
        <v>48</v>
      </c>
      <c r="E5" s="91"/>
      <c r="F5" s="40">
        <f>D65</f>
        <v>36.522725429778887</v>
      </c>
    </row>
    <row r="6" spans="1:13" x14ac:dyDescent="0.25">
      <c r="D6" s="90" t="s">
        <v>49</v>
      </c>
      <c r="E6" s="91"/>
      <c r="F6" s="41">
        <f>D67</f>
        <v>1.0145201508271913</v>
      </c>
    </row>
    <row r="7" spans="1:13" x14ac:dyDescent="0.25">
      <c r="J7" s="63"/>
      <c r="M7" s="63"/>
    </row>
    <row r="8" spans="1:13" x14ac:dyDescent="0.25">
      <c r="A8" s="42" t="s">
        <v>50</v>
      </c>
      <c r="B8" s="42"/>
      <c r="C8" s="42"/>
      <c r="J8" s="63"/>
      <c r="M8" s="63"/>
    </row>
    <row r="9" spans="1:13" x14ac:dyDescent="0.25">
      <c r="A9" s="63">
        <v>0.34200000000000003</v>
      </c>
      <c r="C9" s="88" t="s">
        <v>51</v>
      </c>
      <c r="D9" s="88"/>
      <c r="E9" s="88"/>
      <c r="F9" s="88"/>
      <c r="J9" s="63"/>
      <c r="M9" s="63"/>
    </row>
    <row r="10" spans="1:13" x14ac:dyDescent="0.25">
      <c r="A10" s="63">
        <v>0.24299999999999999</v>
      </c>
      <c r="C10" s="88"/>
      <c r="D10" s="88"/>
      <c r="E10" s="88"/>
      <c r="F10" s="88"/>
      <c r="J10" s="63"/>
      <c r="M10" s="63"/>
    </row>
    <row r="11" spans="1:13" x14ac:dyDescent="0.25">
      <c r="A11" s="63">
        <v>0.13400000000000001</v>
      </c>
      <c r="C11" s="54"/>
      <c r="D11" s="54"/>
      <c r="E11" s="54"/>
      <c r="F11" s="54"/>
      <c r="J11" s="63"/>
      <c r="M11" s="63"/>
    </row>
    <row r="12" spans="1:13" x14ac:dyDescent="0.25">
      <c r="A12" s="63">
        <v>0.10100000000000001</v>
      </c>
      <c r="C12" s="54"/>
      <c r="D12" s="54"/>
      <c r="E12" s="54"/>
      <c r="F12" s="54"/>
      <c r="J12" s="63"/>
      <c r="M12" s="63"/>
    </row>
    <row r="13" spans="1:13" x14ac:dyDescent="0.25">
      <c r="A13" s="63">
        <v>5.7000000000000002E-2</v>
      </c>
      <c r="C13" s="54"/>
      <c r="D13" s="54"/>
      <c r="E13" s="54"/>
      <c r="F13" s="54"/>
    </row>
    <row r="14" spans="1:13" x14ac:dyDescent="0.25">
      <c r="A14" s="63">
        <v>6.3E-2</v>
      </c>
      <c r="C14" s="54"/>
      <c r="D14" s="54"/>
      <c r="E14" s="54"/>
      <c r="F14" s="54"/>
    </row>
    <row r="16" spans="1:13" x14ac:dyDescent="0.25">
      <c r="A16" s="42" t="s">
        <v>52</v>
      </c>
    </row>
    <row r="17" spans="1:9" ht="13.05" customHeight="1" x14ac:dyDescent="0.25">
      <c r="A17" s="43">
        <f t="shared" ref="A17:A22" si="0">A9/SUM($A$9:$A$14)</f>
        <v>0.36382978723404258</v>
      </c>
      <c r="C17" s="87" t="s">
        <v>53</v>
      </c>
      <c r="D17" s="87"/>
      <c r="E17" s="87"/>
      <c r="F17" s="87"/>
    </row>
    <row r="18" spans="1:9" x14ac:dyDescent="0.25">
      <c r="A18" s="43">
        <f t="shared" si="0"/>
        <v>0.25851063829787235</v>
      </c>
      <c r="C18" s="87"/>
      <c r="D18" s="87"/>
      <c r="E18" s="87"/>
      <c r="F18" s="87"/>
    </row>
    <row r="19" spans="1:9" x14ac:dyDescent="0.25">
      <c r="A19" s="43">
        <f t="shared" si="0"/>
        <v>0.14255319148936171</v>
      </c>
      <c r="C19" s="53"/>
      <c r="D19" s="53"/>
      <c r="E19" s="53"/>
      <c r="F19" s="53"/>
    </row>
    <row r="20" spans="1:9" x14ac:dyDescent="0.25">
      <c r="A20" s="43">
        <f t="shared" si="0"/>
        <v>0.10744680851063831</v>
      </c>
      <c r="C20" s="53"/>
      <c r="D20" s="53"/>
      <c r="E20" s="53"/>
      <c r="F20" s="53"/>
    </row>
    <row r="21" spans="1:9" x14ac:dyDescent="0.25">
      <c r="A21" s="43">
        <f t="shared" si="0"/>
        <v>6.063829787234043E-2</v>
      </c>
      <c r="C21" s="53"/>
      <c r="D21" s="53"/>
      <c r="E21" s="53"/>
      <c r="F21" s="53"/>
    </row>
    <row r="22" spans="1:9" x14ac:dyDescent="0.25">
      <c r="A22" s="43">
        <f t="shared" si="0"/>
        <v>6.702127659574468E-2</v>
      </c>
      <c r="C22" s="53"/>
      <c r="D22" s="53"/>
      <c r="E22" s="53"/>
      <c r="F22" s="53"/>
    </row>
    <row r="23" spans="1:9" x14ac:dyDescent="0.25">
      <c r="A23" s="43"/>
      <c r="C23" s="53"/>
      <c r="D23" s="53"/>
      <c r="E23" s="53"/>
      <c r="F23" s="53"/>
    </row>
    <row r="24" spans="1:9" x14ac:dyDescent="0.25">
      <c r="A24" s="42" t="s">
        <v>54</v>
      </c>
    </row>
    <row r="26" spans="1:9" x14ac:dyDescent="0.25">
      <c r="A26" s="42" t="s">
        <v>55</v>
      </c>
      <c r="B26" s="44" t="s">
        <v>77</v>
      </c>
      <c r="C26" s="42" t="s">
        <v>78</v>
      </c>
      <c r="D26" s="44" t="s">
        <v>79</v>
      </c>
      <c r="F26" s="88" t="s">
        <v>59</v>
      </c>
      <c r="G26" s="88"/>
      <c r="H26" s="88"/>
      <c r="I26" s="88"/>
    </row>
    <row r="27" spans="1:9" x14ac:dyDescent="0.25">
      <c r="A27" s="39" t="s">
        <v>25</v>
      </c>
      <c r="B27" s="45">
        <v>1</v>
      </c>
      <c r="C27" s="56">
        <v>0.323905</v>
      </c>
      <c r="D27" s="45">
        <v>4.7102999999999999E-2</v>
      </c>
      <c r="F27" s="88"/>
      <c r="G27" s="88"/>
      <c r="H27" s="88"/>
      <c r="I27" s="88"/>
    </row>
    <row r="28" spans="1:9" x14ac:dyDescent="0.25">
      <c r="A28" s="39" t="s">
        <v>26</v>
      </c>
      <c r="B28" s="45">
        <v>0.78669500000000003</v>
      </c>
      <c r="C28" s="56">
        <v>0.25481500000000001</v>
      </c>
      <c r="D28" s="45">
        <v>3.7055999999999999E-2</v>
      </c>
    </row>
    <row r="29" spans="1:9" x14ac:dyDescent="0.25">
      <c r="A29" s="39" t="s">
        <v>27</v>
      </c>
      <c r="B29" s="45">
        <v>0.45414500000000002</v>
      </c>
      <c r="C29" s="56">
        <v>0.14710000000000001</v>
      </c>
      <c r="D29" s="45">
        <v>2.1392000000000001E-2</v>
      </c>
    </row>
    <row r="30" spans="1:9" x14ac:dyDescent="0.25">
      <c r="A30" s="39" t="s">
        <v>66</v>
      </c>
      <c r="B30" s="45">
        <v>0.35888500000000001</v>
      </c>
      <c r="C30" s="56">
        <v>0.116245</v>
      </c>
      <c r="D30" s="45">
        <v>1.6905E-2</v>
      </c>
    </row>
    <row r="31" spans="1:9" x14ac:dyDescent="0.25">
      <c r="A31" s="39" t="s">
        <v>68</v>
      </c>
      <c r="B31" s="45">
        <v>0.22014700000000001</v>
      </c>
      <c r="C31" s="56">
        <v>7.1306999999999995E-2</v>
      </c>
      <c r="D31" s="45">
        <v>1.0370000000000001E-2</v>
      </c>
    </row>
    <row r="32" spans="1:9" x14ac:dyDescent="0.25">
      <c r="A32" s="38" t="s">
        <v>70</v>
      </c>
      <c r="B32" s="45">
        <v>0.26744899999999999</v>
      </c>
      <c r="C32" s="56">
        <v>8.6627999999999997E-2</v>
      </c>
      <c r="D32" s="45">
        <v>1.2598E-2</v>
      </c>
    </row>
    <row r="34" spans="1:11" x14ac:dyDescent="0.25">
      <c r="A34" s="42" t="s">
        <v>60</v>
      </c>
      <c r="B34" s="42"/>
      <c r="C34" s="42"/>
      <c r="D34" s="42"/>
      <c r="E34" s="42"/>
      <c r="F34" s="42"/>
    </row>
    <row r="36" spans="1:11" x14ac:dyDescent="0.25">
      <c r="A36" s="42"/>
      <c r="B36" s="46" t="str">
        <f>$A$27</f>
        <v>A1</v>
      </c>
      <c r="C36" s="46" t="str">
        <f>$A$28</f>
        <v>A2</v>
      </c>
      <c r="D36" s="46" t="str">
        <f>$A$29</f>
        <v>A3</v>
      </c>
      <c r="E36" s="46" t="str">
        <f>$A$30</f>
        <v>A4</v>
      </c>
      <c r="F36" s="46" t="str">
        <f>$A$31</f>
        <v>A5</v>
      </c>
      <c r="G36" s="46" t="str">
        <f>$A$32</f>
        <v>A6</v>
      </c>
    </row>
    <row r="37" spans="1:11" x14ac:dyDescent="0.25">
      <c r="A37" s="47" t="str">
        <f>$A$27</f>
        <v>A1</v>
      </c>
      <c r="B37" s="38">
        <f t="shared" ref="B37:B42" si="1">A17/$A$17</f>
        <v>1</v>
      </c>
      <c r="C37" s="43">
        <f t="shared" ref="C37:C42" si="2">A17/$A$18</f>
        <v>1.4074074074074074</v>
      </c>
      <c r="D37" s="43">
        <f t="shared" ref="D37:D42" si="3">A17/$A$19</f>
        <v>2.5522388059701493</v>
      </c>
      <c r="E37" s="43">
        <f t="shared" ref="E37:E42" si="4">A17/$A$20</f>
        <v>3.386138613861386</v>
      </c>
      <c r="F37" s="43">
        <f t="shared" ref="F37:F42" si="5">A17/$A$21</f>
        <v>6</v>
      </c>
      <c r="G37" s="43">
        <f t="shared" ref="G37:G42" si="6">A17/$A$22</f>
        <v>5.4285714285714288</v>
      </c>
      <c r="I37" s="48"/>
      <c r="J37" s="48"/>
      <c r="K37" s="48"/>
    </row>
    <row r="38" spans="1:11" x14ac:dyDescent="0.25">
      <c r="A38" s="47" t="str">
        <f>$A$28</f>
        <v>A2</v>
      </c>
      <c r="B38" s="38">
        <f t="shared" si="1"/>
        <v>0.71052631578947367</v>
      </c>
      <c r="C38" s="43">
        <f t="shared" si="2"/>
        <v>1</v>
      </c>
      <c r="D38" s="43">
        <f t="shared" si="3"/>
        <v>1.8134328358208955</v>
      </c>
      <c r="E38" s="43">
        <f t="shared" si="4"/>
        <v>2.4059405940594059</v>
      </c>
      <c r="F38" s="43">
        <f t="shared" si="5"/>
        <v>4.2631578947368416</v>
      </c>
      <c r="G38" s="43">
        <f t="shared" si="6"/>
        <v>3.8571428571428572</v>
      </c>
      <c r="I38" s="48"/>
      <c r="J38" s="48"/>
      <c r="K38" s="48"/>
    </row>
    <row r="39" spans="1:11" x14ac:dyDescent="0.25">
      <c r="A39" s="47" t="str">
        <f>$A$29</f>
        <v>A3</v>
      </c>
      <c r="B39" s="38">
        <f t="shared" si="1"/>
        <v>0.391812865497076</v>
      </c>
      <c r="C39" s="43">
        <f t="shared" si="2"/>
        <v>0.55144032921810704</v>
      </c>
      <c r="D39" s="43">
        <f t="shared" si="3"/>
        <v>1</v>
      </c>
      <c r="E39" s="43">
        <f t="shared" si="4"/>
        <v>1.3267326732673266</v>
      </c>
      <c r="F39" s="38">
        <f t="shared" si="5"/>
        <v>2.3508771929824563</v>
      </c>
      <c r="G39" s="43">
        <f t="shared" si="6"/>
        <v>2.126984126984127</v>
      </c>
      <c r="I39" s="48"/>
      <c r="J39" s="48"/>
      <c r="K39" s="48"/>
    </row>
    <row r="40" spans="1:11" x14ac:dyDescent="0.25">
      <c r="A40" s="47" t="str">
        <f>$A$30</f>
        <v>A4</v>
      </c>
      <c r="B40" s="38">
        <f t="shared" si="1"/>
        <v>0.2953216374269006</v>
      </c>
      <c r="C40" s="43">
        <f t="shared" si="2"/>
        <v>0.41563786008230458</v>
      </c>
      <c r="D40" s="43">
        <f t="shared" si="3"/>
        <v>0.75373134328358216</v>
      </c>
      <c r="E40" s="38">
        <f t="shared" si="4"/>
        <v>1</v>
      </c>
      <c r="F40" s="43">
        <f t="shared" si="5"/>
        <v>1.7719298245614037</v>
      </c>
      <c r="G40" s="43">
        <f t="shared" si="6"/>
        <v>1.6031746031746035</v>
      </c>
      <c r="I40" s="48"/>
      <c r="J40" s="48"/>
      <c r="K40" s="48"/>
    </row>
    <row r="41" spans="1:11" x14ac:dyDescent="0.25">
      <c r="A41" s="47" t="str">
        <f>$A$31</f>
        <v>A5</v>
      </c>
      <c r="B41" s="38">
        <f t="shared" si="1"/>
        <v>0.16666666666666666</v>
      </c>
      <c r="C41" s="43">
        <f t="shared" si="2"/>
        <v>0.23456790123456792</v>
      </c>
      <c r="D41" s="43">
        <f t="shared" si="3"/>
        <v>0.42537313432835822</v>
      </c>
      <c r="E41" s="43">
        <f t="shared" si="4"/>
        <v>0.5643564356435643</v>
      </c>
      <c r="F41" s="38">
        <f t="shared" si="5"/>
        <v>1</v>
      </c>
      <c r="G41" s="43">
        <f t="shared" si="6"/>
        <v>0.90476190476190488</v>
      </c>
    </row>
    <row r="42" spans="1:11" x14ac:dyDescent="0.25">
      <c r="A42" s="47" t="str">
        <f>$A$32</f>
        <v>A6</v>
      </c>
      <c r="B42" s="38">
        <f t="shared" si="1"/>
        <v>0.18421052631578946</v>
      </c>
      <c r="C42" s="43">
        <f t="shared" si="2"/>
        <v>0.25925925925925924</v>
      </c>
      <c r="D42" s="43">
        <f t="shared" si="3"/>
        <v>0.47014925373134325</v>
      </c>
      <c r="E42" s="43">
        <f t="shared" si="4"/>
        <v>0.62376237623762365</v>
      </c>
      <c r="F42" s="38">
        <f t="shared" si="5"/>
        <v>1.1052631578947367</v>
      </c>
      <c r="G42" s="38">
        <f t="shared" si="6"/>
        <v>1</v>
      </c>
    </row>
    <row r="43" spans="1:11" x14ac:dyDescent="0.25">
      <c r="A43" s="55"/>
      <c r="D43" s="43"/>
      <c r="F43" s="48"/>
      <c r="I43" s="48"/>
      <c r="J43" s="48"/>
      <c r="K43" s="48"/>
    </row>
    <row r="44" spans="1:11" x14ac:dyDescent="0.25">
      <c r="A44" s="42" t="s">
        <v>61</v>
      </c>
      <c r="B44" s="42"/>
      <c r="C44" s="42"/>
      <c r="D44" s="42"/>
      <c r="E44" s="42"/>
      <c r="F44" s="42"/>
      <c r="I44" s="42"/>
    </row>
    <row r="46" spans="1:11" x14ac:dyDescent="0.25">
      <c r="A46" s="42"/>
      <c r="B46" s="46" t="str">
        <f>$A$27</f>
        <v>A1</v>
      </c>
      <c r="C46" s="46" t="str">
        <f>$A$28</f>
        <v>A2</v>
      </c>
      <c r="D46" s="46" t="str">
        <f>$A$29</f>
        <v>A3</v>
      </c>
      <c r="E46" s="46" t="str">
        <f>$A$30</f>
        <v>A4</v>
      </c>
      <c r="F46" s="46" t="str">
        <f>$A$31</f>
        <v>A5</v>
      </c>
      <c r="G46" s="46" t="str">
        <f>$A$32</f>
        <v>A6</v>
      </c>
    </row>
    <row r="47" spans="1:11" x14ac:dyDescent="0.25">
      <c r="A47" s="47" t="str">
        <f>$A$27</f>
        <v>A1</v>
      </c>
      <c r="B47" s="38">
        <f t="shared" ref="B47:B52" si="7">$C$27/C27</f>
        <v>1</v>
      </c>
      <c r="C47" s="43">
        <f t="shared" ref="C47:C52" si="8">$C$28/C27</f>
        <v>0.78669671662987606</v>
      </c>
      <c r="D47" s="43">
        <f t="shared" ref="D47:D52" si="9">$C$29/C27</f>
        <v>0.45414550562664979</v>
      </c>
      <c r="E47" s="43">
        <f t="shared" ref="E47:E52" si="10">$C$30/C27</f>
        <v>0.35888609314459485</v>
      </c>
      <c r="F47" s="43">
        <f t="shared" ref="F47:F52" si="11">$C$31/C27</f>
        <v>0.22014788286688997</v>
      </c>
      <c r="G47" s="43">
        <f t="shared" ref="G47:G52" si="12">$C$32/C27</f>
        <v>0.26744878899677371</v>
      </c>
      <c r="I47" s="48"/>
      <c r="J47" s="48"/>
      <c r="K47" s="48"/>
    </row>
    <row r="48" spans="1:11" x14ac:dyDescent="0.25">
      <c r="A48" s="47" t="str">
        <f>$A$28</f>
        <v>A2</v>
      </c>
      <c r="B48" s="38">
        <f t="shared" si="7"/>
        <v>1.2711378843474677</v>
      </c>
      <c r="C48" s="38">
        <f t="shared" si="8"/>
        <v>1</v>
      </c>
      <c r="D48" s="43">
        <f t="shared" si="9"/>
        <v>0.57728155720817065</v>
      </c>
      <c r="E48" s="43">
        <f t="shared" si="10"/>
        <v>0.45619370916154856</v>
      </c>
      <c r="F48" s="43">
        <f t="shared" si="11"/>
        <v>0.27983831407099263</v>
      </c>
      <c r="G48" s="43">
        <f t="shared" si="12"/>
        <v>0.33996428781665128</v>
      </c>
      <c r="I48" s="48"/>
      <c r="J48" s="48"/>
      <c r="K48" s="48"/>
    </row>
    <row r="49" spans="1:11" x14ac:dyDescent="0.25">
      <c r="A49" s="47" t="str">
        <f>$A$29</f>
        <v>A3</v>
      </c>
      <c r="B49" s="38">
        <f t="shared" si="7"/>
        <v>2.2019374575118964</v>
      </c>
      <c r="C49" s="43">
        <f t="shared" si="8"/>
        <v>1.7322569680489464</v>
      </c>
      <c r="D49" s="38">
        <f t="shared" si="9"/>
        <v>1</v>
      </c>
      <c r="E49" s="43">
        <f t="shared" si="10"/>
        <v>0.79024473147518692</v>
      </c>
      <c r="F49" s="43">
        <f t="shared" si="11"/>
        <v>0.48475186947654653</v>
      </c>
      <c r="G49" s="43">
        <f t="shared" si="12"/>
        <v>0.58890550645819162</v>
      </c>
      <c r="I49" s="48"/>
      <c r="J49" s="48"/>
      <c r="K49" s="48"/>
    </row>
    <row r="50" spans="1:11" x14ac:dyDescent="0.25">
      <c r="A50" s="47" t="str">
        <f>$A$30</f>
        <v>A4</v>
      </c>
      <c r="B50" s="38">
        <f t="shared" si="7"/>
        <v>2.7863994150286033</v>
      </c>
      <c r="C50" s="43">
        <f t="shared" si="8"/>
        <v>2.1920512710224096</v>
      </c>
      <c r="D50" s="43">
        <f t="shared" si="9"/>
        <v>1.2654307712159663</v>
      </c>
      <c r="E50" s="38">
        <f t="shared" si="10"/>
        <v>1</v>
      </c>
      <c r="F50" s="43">
        <f t="shared" si="11"/>
        <v>0.61341993204008771</v>
      </c>
      <c r="G50" s="43">
        <f t="shared" si="12"/>
        <v>0.74521914921071875</v>
      </c>
      <c r="H50" s="48"/>
      <c r="I50" s="48"/>
    </row>
    <row r="51" spans="1:11" x14ac:dyDescent="0.25">
      <c r="A51" s="47" t="str">
        <f>$A$31</f>
        <v>A5</v>
      </c>
      <c r="B51" s="38">
        <f t="shared" si="7"/>
        <v>4.5424011667858695</v>
      </c>
      <c r="C51" s="43">
        <f t="shared" si="8"/>
        <v>3.5734920835261619</v>
      </c>
      <c r="D51" s="43">
        <f t="shared" si="9"/>
        <v>2.0629110746490529</v>
      </c>
      <c r="E51" s="38">
        <f t="shared" si="10"/>
        <v>1.63020460824323</v>
      </c>
      <c r="F51" s="38">
        <f t="shared" si="11"/>
        <v>1</v>
      </c>
      <c r="G51" s="43">
        <f t="shared" si="12"/>
        <v>1.2148596911944129</v>
      </c>
      <c r="H51" s="48"/>
      <c r="I51" s="48"/>
    </row>
    <row r="52" spans="1:11" x14ac:dyDescent="0.25">
      <c r="A52" s="47" t="str">
        <f>$A$32</f>
        <v>A6</v>
      </c>
      <c r="B52" s="38">
        <f t="shared" si="7"/>
        <v>3.7390335688230136</v>
      </c>
      <c r="C52" s="43">
        <f t="shared" si="8"/>
        <v>2.9414854319619526</v>
      </c>
      <c r="D52" s="43">
        <f t="shared" si="9"/>
        <v>1.6980652906681444</v>
      </c>
      <c r="E52" s="38">
        <f t="shared" si="10"/>
        <v>1.3418871496513829</v>
      </c>
      <c r="F52" s="43">
        <f t="shared" si="11"/>
        <v>0.82314032414461835</v>
      </c>
      <c r="G52" s="38">
        <f t="shared" si="12"/>
        <v>1</v>
      </c>
      <c r="H52" s="48"/>
      <c r="I52" s="48"/>
    </row>
    <row r="53" spans="1:11" ht="13.8" customHeight="1" x14ac:dyDescent="0.25"/>
    <row r="54" spans="1:11" x14ac:dyDescent="0.25">
      <c r="A54" s="42" t="s">
        <v>62</v>
      </c>
      <c r="B54" s="42"/>
      <c r="C54" s="42"/>
      <c r="D54" s="42"/>
      <c r="E54" s="42"/>
      <c r="F54" s="42"/>
      <c r="G54" s="42"/>
    </row>
    <row r="56" spans="1:11" x14ac:dyDescent="0.25">
      <c r="A56" s="42"/>
      <c r="B56" s="46" t="str">
        <f>$A$27</f>
        <v>A1</v>
      </c>
      <c r="C56" s="46" t="str">
        <f>$A$28</f>
        <v>A2</v>
      </c>
      <c r="D56" s="46" t="str">
        <f>$A$29</f>
        <v>A3</v>
      </c>
      <c r="E56" s="46" t="str">
        <f>$A$30</f>
        <v>A4</v>
      </c>
      <c r="F56" s="46" t="str">
        <f>$A$31</f>
        <v>A5</v>
      </c>
      <c r="G56" s="46" t="str">
        <f>$A$32</f>
        <v>A6</v>
      </c>
    </row>
    <row r="57" spans="1:11" x14ac:dyDescent="0.25">
      <c r="A57" s="47" t="str">
        <f>$A$27</f>
        <v>A1</v>
      </c>
      <c r="B57" s="38">
        <f t="shared" ref="B57:G62" si="13">B37*B47</f>
        <v>1</v>
      </c>
      <c r="C57" s="38">
        <f t="shared" si="13"/>
        <v>1.1072027863679736</v>
      </c>
      <c r="D57" s="43">
        <f t="shared" si="13"/>
        <v>1.1590877830172703</v>
      </c>
      <c r="E57" s="43">
        <f t="shared" si="13"/>
        <v>1.2152380579747666</v>
      </c>
      <c r="F57" s="43">
        <f t="shared" si="13"/>
        <v>1.3208872972013399</v>
      </c>
      <c r="G57" s="43">
        <f t="shared" si="13"/>
        <v>1.4518648545539146</v>
      </c>
      <c r="H57" s="58"/>
    </row>
    <row r="58" spans="1:11" x14ac:dyDescent="0.25">
      <c r="A58" s="47" t="str">
        <f>$A$28</f>
        <v>A2</v>
      </c>
      <c r="B58" s="43">
        <f t="shared" si="13"/>
        <v>0.90317691782583231</v>
      </c>
      <c r="C58" s="38">
        <f t="shared" si="13"/>
        <v>1</v>
      </c>
      <c r="D58" s="43">
        <f t="shared" si="13"/>
        <v>1.0468613313551154</v>
      </c>
      <c r="E58" s="43">
        <f t="shared" si="13"/>
        <v>1.0975749636262999</v>
      </c>
      <c r="F58" s="43">
        <f t="shared" si="13"/>
        <v>1.1929949178815999</v>
      </c>
      <c r="G58" s="43">
        <f t="shared" si="13"/>
        <v>1.3112908244356549</v>
      </c>
      <c r="H58" s="58"/>
    </row>
    <row r="59" spans="1:11" x14ac:dyDescent="0.25">
      <c r="A59" s="47" t="str">
        <f>$A$29</f>
        <v>A3</v>
      </c>
      <c r="B59" s="43">
        <f t="shared" si="13"/>
        <v>0.8627474248730822</v>
      </c>
      <c r="C59" s="43">
        <f t="shared" si="13"/>
        <v>0.95523635275127095</v>
      </c>
      <c r="D59" s="38">
        <f t="shared" si="13"/>
        <v>1</v>
      </c>
      <c r="E59" s="38">
        <f t="shared" si="13"/>
        <v>1.0484435051254954</v>
      </c>
      <c r="F59" s="43">
        <f t="shared" si="13"/>
        <v>1.1395921142080219</v>
      </c>
      <c r="G59" s="43">
        <f t="shared" si="13"/>
        <v>1.2525926645301217</v>
      </c>
      <c r="H59" s="58"/>
    </row>
    <row r="60" spans="1:11" x14ac:dyDescent="0.25">
      <c r="A60" s="47" t="str">
        <f>$A$30</f>
        <v>A4</v>
      </c>
      <c r="B60" s="43">
        <f t="shared" si="13"/>
        <v>0.82288403777160513</v>
      </c>
      <c r="C60" s="43">
        <f t="shared" si="13"/>
        <v>0.91109949947845015</v>
      </c>
      <c r="D60" s="38">
        <f t="shared" si="13"/>
        <v>0.95379483502098961</v>
      </c>
      <c r="E60" s="38">
        <f t="shared" si="13"/>
        <v>1</v>
      </c>
      <c r="F60" s="43">
        <f t="shared" si="13"/>
        <v>1.0869370725622607</v>
      </c>
      <c r="G60" s="43">
        <f t="shared" si="13"/>
        <v>1.1947164138140096</v>
      </c>
      <c r="H60" s="58"/>
    </row>
    <row r="61" spans="1:11" x14ac:dyDescent="0.25">
      <c r="A61" s="47" t="str">
        <f>$A$31</f>
        <v>A5</v>
      </c>
      <c r="B61" s="43">
        <f t="shared" si="13"/>
        <v>0.75706686113097821</v>
      </c>
      <c r="C61" s="43">
        <f t="shared" si="13"/>
        <v>0.83822653811107506</v>
      </c>
      <c r="D61" s="38">
        <f t="shared" si="13"/>
        <v>0.87750694966414933</v>
      </c>
      <c r="E61" s="38">
        <f t="shared" si="13"/>
        <v>0.92001646207786236</v>
      </c>
      <c r="F61" s="38">
        <f t="shared" si="13"/>
        <v>1</v>
      </c>
      <c r="G61" s="43">
        <f t="shared" si="13"/>
        <v>1.0991587682235167</v>
      </c>
      <c r="H61" s="58"/>
    </row>
    <row r="62" spans="1:11" x14ac:dyDescent="0.25">
      <c r="A62" s="47" t="str">
        <f>$A$32</f>
        <v>A6</v>
      </c>
      <c r="B62" s="43">
        <f t="shared" si="13"/>
        <v>0.68876934162529191</v>
      </c>
      <c r="C62" s="43">
        <f t="shared" si="13"/>
        <v>0.76260733421235805</v>
      </c>
      <c r="D62" s="43">
        <f t="shared" si="13"/>
        <v>0.79834412919472453</v>
      </c>
      <c r="E62" s="43">
        <f t="shared" si="13"/>
        <v>0.83701871710927833</v>
      </c>
      <c r="F62" s="43">
        <f t="shared" si="13"/>
        <v>0.90978667405457814</v>
      </c>
      <c r="G62" s="38">
        <f t="shared" si="13"/>
        <v>1</v>
      </c>
      <c r="H62" s="58"/>
    </row>
    <row r="63" spans="1:11" x14ac:dyDescent="0.25">
      <c r="A63" s="55"/>
      <c r="B63" s="43"/>
      <c r="C63" s="43"/>
    </row>
    <row r="65" spans="1:4" ht="13.8" customHeight="1" x14ac:dyDescent="0.25">
      <c r="A65" s="49" t="s">
        <v>63</v>
      </c>
      <c r="B65" s="49"/>
      <c r="C65" s="49"/>
      <c r="D65" s="49">
        <f>SUM(B57:G62)</f>
        <v>36.522725429778887</v>
      </c>
    </row>
    <row r="66" spans="1:4" x14ac:dyDescent="0.25">
      <c r="A66" s="49" t="s">
        <v>47</v>
      </c>
      <c r="B66" s="50"/>
      <c r="C66" s="50"/>
      <c r="D66" s="49">
        <v>6</v>
      </c>
    </row>
    <row r="67" spans="1:4" x14ac:dyDescent="0.25">
      <c r="A67" s="51" t="s">
        <v>64</v>
      </c>
      <c r="B67" s="51"/>
      <c r="C67" s="52"/>
      <c r="D67" s="49">
        <f>D65/(D66*D66)</f>
        <v>1.0145201508271913</v>
      </c>
    </row>
  </sheetData>
  <mergeCells count="8">
    <mergeCell ref="C9:F10"/>
    <mergeCell ref="C17:F18"/>
    <mergeCell ref="F26:I27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3"/>
  <sheetViews>
    <sheetView workbookViewId="0">
      <selection activeCell="F48" sqref="F48"/>
    </sheetView>
  </sheetViews>
  <sheetFormatPr defaultColWidth="8.77734375" defaultRowHeight="13.2" x14ac:dyDescent="0.25"/>
  <cols>
    <col min="1" max="1" width="13.21875" style="38" customWidth="1"/>
    <col min="2" max="3" width="10" style="38" customWidth="1"/>
    <col min="4" max="4" width="11.77734375" style="38" customWidth="1"/>
    <col min="5" max="5" width="8.77734375" style="38" customWidth="1"/>
    <col min="6" max="6" width="13" style="38" customWidth="1"/>
    <col min="7" max="7" width="8.77734375" style="38"/>
    <col min="8" max="8" width="11.21875" style="38" customWidth="1"/>
    <col min="9" max="16384" width="8.77734375" style="38"/>
  </cols>
  <sheetData>
    <row r="1" spans="1:10" s="37" customFormat="1" x14ac:dyDescent="0.25">
      <c r="A1" s="89" t="s">
        <v>73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5">
      <c r="E2" s="39" t="s">
        <v>12</v>
      </c>
    </row>
    <row r="3" spans="1:10" x14ac:dyDescent="0.25">
      <c r="D3" s="90" t="s">
        <v>46</v>
      </c>
      <c r="E3" s="91"/>
      <c r="F3" s="92"/>
    </row>
    <row r="4" spans="1:10" x14ac:dyDescent="0.25">
      <c r="D4" s="90" t="s">
        <v>47</v>
      </c>
      <c r="E4" s="91"/>
      <c r="F4" s="40">
        <f>D72</f>
        <v>7</v>
      </c>
    </row>
    <row r="5" spans="1:10" x14ac:dyDescent="0.25">
      <c r="D5" s="90" t="s">
        <v>48</v>
      </c>
      <c r="E5" s="91"/>
      <c r="F5" s="40">
        <f>D71</f>
        <v>60.133949708953295</v>
      </c>
    </row>
    <row r="6" spans="1:10" x14ac:dyDescent="0.25">
      <c r="D6" s="90" t="s">
        <v>49</v>
      </c>
      <c r="E6" s="91"/>
      <c r="F6" s="41">
        <f>D73</f>
        <v>1.2272234634480264</v>
      </c>
    </row>
    <row r="8" spans="1:10" x14ac:dyDescent="0.25">
      <c r="A8" s="42" t="s">
        <v>50</v>
      </c>
      <c r="B8" s="42"/>
      <c r="C8" s="42"/>
    </row>
    <row r="9" spans="1:10" x14ac:dyDescent="0.25">
      <c r="A9" s="60">
        <v>4</v>
      </c>
      <c r="C9" s="88" t="s">
        <v>51</v>
      </c>
      <c r="D9" s="88"/>
      <c r="E9" s="88"/>
      <c r="F9" s="88"/>
    </row>
    <row r="10" spans="1:10" x14ac:dyDescent="0.25">
      <c r="A10" s="60">
        <v>6.9</v>
      </c>
      <c r="C10" s="88"/>
      <c r="D10" s="88"/>
      <c r="E10" s="88"/>
      <c r="F10" s="88"/>
    </row>
    <row r="11" spans="1:10" x14ac:dyDescent="0.25">
      <c r="A11" s="60">
        <v>28.4</v>
      </c>
      <c r="C11" s="54"/>
      <c r="D11" s="54"/>
      <c r="E11" s="54"/>
      <c r="F11" s="54"/>
    </row>
    <row r="12" spans="1:10" x14ac:dyDescent="0.25">
      <c r="A12" s="60">
        <v>17.600000000000001</v>
      </c>
      <c r="C12" s="54"/>
      <c r="D12" s="54"/>
      <c r="E12" s="54"/>
      <c r="F12" s="54"/>
    </row>
    <row r="13" spans="1:10" x14ac:dyDescent="0.25">
      <c r="A13" s="60">
        <v>13</v>
      </c>
      <c r="C13" s="54"/>
      <c r="D13" s="54"/>
      <c r="E13" s="54"/>
      <c r="F13" s="54"/>
    </row>
    <row r="14" spans="1:10" x14ac:dyDescent="0.25">
      <c r="A14" s="60">
        <v>3.9</v>
      </c>
      <c r="C14" s="54"/>
      <c r="D14" s="54"/>
      <c r="E14" s="54"/>
      <c r="F14" s="54"/>
    </row>
    <row r="15" spans="1:10" x14ac:dyDescent="0.25">
      <c r="A15" s="60">
        <v>26.2</v>
      </c>
      <c r="C15" s="54"/>
      <c r="D15" s="54"/>
      <c r="E15" s="54"/>
      <c r="F15" s="54"/>
    </row>
    <row r="17" spans="1:9" x14ac:dyDescent="0.25">
      <c r="A17" s="42" t="s">
        <v>52</v>
      </c>
    </row>
    <row r="18" spans="1:9" ht="13.05" customHeight="1" x14ac:dyDescent="0.25">
      <c r="A18" s="43">
        <f t="shared" ref="A18:A24" si="0">A9/SUM($A$9:$A$15)</f>
        <v>3.9999999999999994E-2</v>
      </c>
      <c r="C18" s="87" t="s">
        <v>53</v>
      </c>
      <c r="D18" s="87"/>
      <c r="E18" s="87"/>
      <c r="F18" s="87"/>
    </row>
    <row r="19" spans="1:9" x14ac:dyDescent="0.25">
      <c r="A19" s="43">
        <f t="shared" si="0"/>
        <v>6.8999999999999992E-2</v>
      </c>
      <c r="C19" s="87"/>
      <c r="D19" s="87"/>
      <c r="E19" s="87"/>
      <c r="F19" s="87"/>
    </row>
    <row r="20" spans="1:9" x14ac:dyDescent="0.25">
      <c r="A20" s="43">
        <f t="shared" si="0"/>
        <v>0.28399999999999992</v>
      </c>
      <c r="C20" s="53"/>
      <c r="D20" s="53"/>
      <c r="E20" s="53"/>
      <c r="F20" s="53"/>
    </row>
    <row r="21" spans="1:9" x14ac:dyDescent="0.25">
      <c r="A21" s="43">
        <f t="shared" si="0"/>
        <v>0.17599999999999999</v>
      </c>
      <c r="C21" s="53"/>
      <c r="D21" s="53"/>
      <c r="E21" s="53"/>
      <c r="F21" s="53"/>
    </row>
    <row r="22" spans="1:9" x14ac:dyDescent="0.25">
      <c r="A22" s="43">
        <f t="shared" si="0"/>
        <v>0.12999999999999998</v>
      </c>
      <c r="C22" s="53"/>
      <c r="D22" s="53"/>
      <c r="E22" s="53"/>
      <c r="F22" s="53"/>
    </row>
    <row r="23" spans="1:9" x14ac:dyDescent="0.25">
      <c r="A23" s="43">
        <f t="shared" si="0"/>
        <v>3.8999999999999993E-2</v>
      </c>
      <c r="C23" s="53"/>
      <c r="D23" s="53"/>
      <c r="E23" s="53"/>
      <c r="F23" s="53"/>
    </row>
    <row r="24" spans="1:9" x14ac:dyDescent="0.25">
      <c r="A24" s="43">
        <f t="shared" si="0"/>
        <v>0.26199999999999996</v>
      </c>
      <c r="C24" s="53"/>
      <c r="D24" s="53"/>
      <c r="E24" s="53"/>
      <c r="F24" s="53"/>
    </row>
    <row r="25" spans="1:9" x14ac:dyDescent="0.25">
      <c r="A25" s="43"/>
      <c r="C25" s="53"/>
      <c r="D25" s="53"/>
      <c r="E25" s="53"/>
      <c r="F25" s="53"/>
    </row>
    <row r="26" spans="1:9" x14ac:dyDescent="0.25">
      <c r="A26" s="42" t="s">
        <v>54</v>
      </c>
    </row>
    <row r="28" spans="1:9" x14ac:dyDescent="0.25">
      <c r="A28" s="42" t="s">
        <v>55</v>
      </c>
      <c r="B28" s="44" t="s">
        <v>56</v>
      </c>
      <c r="C28" s="42" t="s">
        <v>57</v>
      </c>
      <c r="D28" s="44" t="s">
        <v>58</v>
      </c>
      <c r="F28" s="88" t="s">
        <v>59</v>
      </c>
      <c r="G28" s="88"/>
      <c r="H28" s="88"/>
      <c r="I28" s="88"/>
    </row>
    <row r="29" spans="1:9" x14ac:dyDescent="0.25">
      <c r="A29" s="39" t="s">
        <v>25</v>
      </c>
      <c r="B29" s="45"/>
      <c r="C29" s="59">
        <v>6.0895801461839207</v>
      </c>
      <c r="D29" s="45"/>
      <c r="F29" s="88"/>
      <c r="G29" s="88"/>
      <c r="H29" s="88"/>
      <c r="I29" s="88"/>
    </row>
    <row r="30" spans="1:9" x14ac:dyDescent="0.25">
      <c r="A30" s="39" t="s">
        <v>26</v>
      </c>
      <c r="B30" s="45"/>
      <c r="C30" s="59">
        <v>10.402855685874554</v>
      </c>
      <c r="D30" s="45"/>
    </row>
    <row r="31" spans="1:9" x14ac:dyDescent="0.25">
      <c r="A31" s="39" t="s">
        <v>27</v>
      </c>
      <c r="B31" s="45"/>
      <c r="C31" s="59">
        <v>19.369369369369373</v>
      </c>
      <c r="D31" s="45"/>
    </row>
    <row r="32" spans="1:9" x14ac:dyDescent="0.25">
      <c r="A32" s="39" t="s">
        <v>66</v>
      </c>
      <c r="B32" s="45"/>
      <c r="C32" s="59">
        <v>15.566037735849058</v>
      </c>
      <c r="D32" s="45"/>
    </row>
    <row r="33" spans="1:11" x14ac:dyDescent="0.25">
      <c r="A33" s="39" t="s">
        <v>68</v>
      </c>
      <c r="B33" s="45"/>
      <c r="C33" s="59">
        <v>12.744348121706613</v>
      </c>
      <c r="D33" s="45"/>
    </row>
    <row r="34" spans="1:11" x14ac:dyDescent="0.25">
      <c r="A34" s="39" t="s">
        <v>70</v>
      </c>
      <c r="B34" s="45"/>
      <c r="C34" s="59">
        <v>11.545979942206358</v>
      </c>
      <c r="D34" s="45"/>
    </row>
    <row r="35" spans="1:11" x14ac:dyDescent="0.25">
      <c r="A35" s="39" t="s">
        <v>72</v>
      </c>
      <c r="B35" s="45"/>
      <c r="C35" s="59">
        <v>24.281828998810134</v>
      </c>
      <c r="D35" s="45"/>
    </row>
    <row r="37" spans="1:11" x14ac:dyDescent="0.25">
      <c r="A37" s="42" t="s">
        <v>60</v>
      </c>
      <c r="B37" s="42"/>
      <c r="C37" s="42"/>
      <c r="D37" s="42"/>
      <c r="E37" s="42"/>
      <c r="F37" s="42"/>
    </row>
    <row r="39" spans="1:11" x14ac:dyDescent="0.25">
      <c r="A39" s="42"/>
      <c r="B39" s="46" t="str">
        <f>$A$29</f>
        <v>A1</v>
      </c>
      <c r="C39" s="46" t="str">
        <f>$A$30</f>
        <v>A2</v>
      </c>
      <c r="D39" s="46" t="str">
        <f>$A$31</f>
        <v>A3</v>
      </c>
      <c r="E39" s="46" t="str">
        <f>$A$32</f>
        <v>A4</v>
      </c>
      <c r="F39" s="46" t="str">
        <f>$A$33</f>
        <v>A5</v>
      </c>
      <c r="G39" s="46" t="str">
        <f>$A$34</f>
        <v>A6</v>
      </c>
      <c r="H39" s="46" t="str">
        <f>$A$35</f>
        <v>A7</v>
      </c>
    </row>
    <row r="40" spans="1:11" x14ac:dyDescent="0.25">
      <c r="A40" s="47" t="str">
        <f>$A$29</f>
        <v>A1</v>
      </c>
      <c r="B40" s="38">
        <f t="shared" ref="B40:B46" si="1">A18/$A$18</f>
        <v>1</v>
      </c>
      <c r="C40" s="43">
        <f t="shared" ref="C40:C46" si="2">A18/$A$19</f>
        <v>0.57971014492753625</v>
      </c>
      <c r="D40" s="43">
        <f t="shared" ref="D40:D46" si="3">A18/$A$20</f>
        <v>0.14084507042253522</v>
      </c>
      <c r="E40" s="43">
        <f t="shared" ref="E40:E46" si="4">A18/$A$21</f>
        <v>0.22727272727272724</v>
      </c>
      <c r="F40" s="43">
        <f t="shared" ref="F40:F46" si="5">A18/$A$22</f>
        <v>0.30769230769230771</v>
      </c>
      <c r="G40" s="43">
        <f t="shared" ref="G40:G46" si="6">A18/$A$23</f>
        <v>1.0256410256410258</v>
      </c>
      <c r="H40" s="43">
        <f t="shared" ref="H40:H46" si="7">A18/$A$24</f>
        <v>0.15267175572519084</v>
      </c>
      <c r="I40" s="48"/>
      <c r="J40" s="48"/>
      <c r="K40" s="48"/>
    </row>
    <row r="41" spans="1:11" x14ac:dyDescent="0.25">
      <c r="A41" s="47" t="str">
        <f>$A$30</f>
        <v>A2</v>
      </c>
      <c r="B41" s="38">
        <f t="shared" si="1"/>
        <v>1.7250000000000001</v>
      </c>
      <c r="C41" s="43">
        <f t="shared" si="2"/>
        <v>1</v>
      </c>
      <c r="D41" s="43">
        <f t="shared" si="3"/>
        <v>0.24295774647887328</v>
      </c>
      <c r="E41" s="43">
        <f t="shared" si="4"/>
        <v>0.39204545454545453</v>
      </c>
      <c r="F41" s="43">
        <f t="shared" si="5"/>
        <v>0.53076923076923077</v>
      </c>
      <c r="G41" s="43">
        <f t="shared" si="6"/>
        <v>1.7692307692307694</v>
      </c>
      <c r="H41" s="43">
        <f t="shared" si="7"/>
        <v>0.26335877862595419</v>
      </c>
      <c r="I41" s="48"/>
      <c r="J41" s="48"/>
      <c r="K41" s="48"/>
    </row>
    <row r="42" spans="1:11" x14ac:dyDescent="0.25">
      <c r="A42" s="47" t="str">
        <f>$A$31</f>
        <v>A3</v>
      </c>
      <c r="B42" s="38">
        <f t="shared" si="1"/>
        <v>7.0999999999999988</v>
      </c>
      <c r="C42" s="43">
        <f t="shared" si="2"/>
        <v>4.1159420289855069</v>
      </c>
      <c r="D42" s="43">
        <f t="shared" si="3"/>
        <v>1</v>
      </c>
      <c r="E42" s="43">
        <f t="shared" si="4"/>
        <v>1.6136363636363633</v>
      </c>
      <c r="F42" s="38">
        <f t="shared" si="5"/>
        <v>2.1846153846153844</v>
      </c>
      <c r="G42" s="43">
        <f t="shared" si="6"/>
        <v>7.282051282051281</v>
      </c>
      <c r="H42" s="43">
        <f t="shared" si="7"/>
        <v>1.0839694656488548</v>
      </c>
      <c r="I42" s="48"/>
      <c r="J42" s="48"/>
      <c r="K42" s="48"/>
    </row>
    <row r="43" spans="1:11" x14ac:dyDescent="0.25">
      <c r="A43" s="47" t="str">
        <f>$A$32</f>
        <v>A4</v>
      </c>
      <c r="B43" s="38">
        <f t="shared" si="1"/>
        <v>4.4000000000000004</v>
      </c>
      <c r="C43" s="43">
        <f t="shared" si="2"/>
        <v>2.5507246376811596</v>
      </c>
      <c r="D43" s="43">
        <f t="shared" si="3"/>
        <v>0.6197183098591551</v>
      </c>
      <c r="E43" s="38">
        <f t="shared" si="4"/>
        <v>1</v>
      </c>
      <c r="F43" s="43">
        <f t="shared" si="5"/>
        <v>1.3538461538461539</v>
      </c>
      <c r="G43" s="43">
        <f t="shared" si="6"/>
        <v>4.5128205128205137</v>
      </c>
      <c r="H43" s="43">
        <f t="shared" si="7"/>
        <v>0.67175572519083981</v>
      </c>
      <c r="I43" s="48"/>
      <c r="J43" s="48"/>
      <c r="K43" s="48"/>
    </row>
    <row r="44" spans="1:11" x14ac:dyDescent="0.25">
      <c r="A44" s="47" t="str">
        <f>$A$33</f>
        <v>A5</v>
      </c>
      <c r="B44" s="38">
        <f t="shared" si="1"/>
        <v>3.25</v>
      </c>
      <c r="C44" s="43">
        <f t="shared" si="2"/>
        <v>1.8840579710144927</v>
      </c>
      <c r="D44" s="43">
        <f t="shared" si="3"/>
        <v>0.45774647887323949</v>
      </c>
      <c r="E44" s="43">
        <f t="shared" si="4"/>
        <v>0.73863636363636354</v>
      </c>
      <c r="F44" s="38">
        <f t="shared" si="5"/>
        <v>1</v>
      </c>
      <c r="G44" s="43">
        <f t="shared" si="6"/>
        <v>3.3333333333333335</v>
      </c>
      <c r="H44" s="43">
        <f t="shared" si="7"/>
        <v>0.49618320610687022</v>
      </c>
    </row>
    <row r="45" spans="1:11" x14ac:dyDescent="0.25">
      <c r="A45" s="47" t="str">
        <f>$A$34</f>
        <v>A6</v>
      </c>
      <c r="B45" s="38">
        <f t="shared" si="1"/>
        <v>0.97499999999999998</v>
      </c>
      <c r="C45" s="43">
        <f t="shared" si="2"/>
        <v>0.56521739130434778</v>
      </c>
      <c r="D45" s="43">
        <f t="shared" si="3"/>
        <v>0.13732394366197184</v>
      </c>
      <c r="E45" s="43">
        <f t="shared" si="4"/>
        <v>0.22159090909090906</v>
      </c>
      <c r="F45" s="38">
        <f t="shared" si="5"/>
        <v>0.3</v>
      </c>
      <c r="G45" s="38">
        <f t="shared" si="6"/>
        <v>1</v>
      </c>
      <c r="H45" s="43">
        <f t="shared" si="7"/>
        <v>0.14885496183206107</v>
      </c>
    </row>
    <row r="46" spans="1:11" x14ac:dyDescent="0.25">
      <c r="A46" s="47" t="str">
        <f>$A$35</f>
        <v>A7</v>
      </c>
      <c r="B46" s="38">
        <f t="shared" si="1"/>
        <v>6.55</v>
      </c>
      <c r="C46" s="43">
        <f t="shared" si="2"/>
        <v>3.7971014492753623</v>
      </c>
      <c r="D46" s="43">
        <f t="shared" si="3"/>
        <v>0.92253521126760574</v>
      </c>
      <c r="E46" s="43">
        <f t="shared" si="4"/>
        <v>1.4886363636363635</v>
      </c>
      <c r="F46" s="38">
        <f t="shared" si="5"/>
        <v>2.0153846153846153</v>
      </c>
      <c r="G46" s="38">
        <f t="shared" si="6"/>
        <v>6.7179487179487181</v>
      </c>
      <c r="H46" s="38">
        <f t="shared" si="7"/>
        <v>1</v>
      </c>
    </row>
    <row r="47" spans="1:11" x14ac:dyDescent="0.25">
      <c r="A47" s="55"/>
      <c r="D47" s="43"/>
      <c r="F47" s="48"/>
      <c r="I47" s="48"/>
      <c r="J47" s="48"/>
      <c r="K47" s="48"/>
    </row>
    <row r="48" spans="1:11" x14ac:dyDescent="0.25">
      <c r="A48" s="42" t="s">
        <v>61</v>
      </c>
      <c r="B48" s="42"/>
      <c r="C48" s="42"/>
      <c r="D48" s="42"/>
      <c r="E48" s="42"/>
      <c r="F48" s="42"/>
      <c r="I48" s="42"/>
    </row>
    <row r="50" spans="1:11" x14ac:dyDescent="0.25">
      <c r="A50" s="42"/>
      <c r="B50" s="46" t="str">
        <f>$A$29</f>
        <v>A1</v>
      </c>
      <c r="C50" s="46" t="str">
        <f>$A$30</f>
        <v>A2</v>
      </c>
      <c r="D50" s="46" t="str">
        <f>$A$31</f>
        <v>A3</v>
      </c>
      <c r="E50" s="46" t="str">
        <f>$A$32</f>
        <v>A4</v>
      </c>
      <c r="F50" s="46" t="str">
        <f>$A$33</f>
        <v>A5</v>
      </c>
      <c r="G50" s="46" t="str">
        <f>$A$34</f>
        <v>A6</v>
      </c>
      <c r="H50" s="46" t="str">
        <f>$A$35</f>
        <v>A7</v>
      </c>
    </row>
    <row r="51" spans="1:11" x14ac:dyDescent="0.25">
      <c r="A51" s="47" t="str">
        <f>$A$29</f>
        <v>A1</v>
      </c>
      <c r="B51" s="38">
        <f t="shared" ref="B51:B57" si="8">$C$29/C29</f>
        <v>1</v>
      </c>
      <c r="C51" s="43">
        <f t="shared" ref="C51:C57" si="9">$C$30/C29</f>
        <v>1.7083042568039077</v>
      </c>
      <c r="D51" s="43">
        <f t="shared" ref="D51:D57" si="10">$C$31/C29</f>
        <v>3.1807397069085837</v>
      </c>
      <c r="E51" s="43">
        <f t="shared" ref="E51:E57" si="11">$C$32/C29</f>
        <v>2.5561758548499647</v>
      </c>
      <c r="F51" s="43">
        <f t="shared" ref="F51:F57" si="12">$C$33/C29</f>
        <v>2.0928122819260291</v>
      </c>
      <c r="G51" s="43">
        <f t="shared" ref="G51:G57" si="13">$C$34/C29</f>
        <v>1.8960223307745987</v>
      </c>
      <c r="H51" s="43">
        <f t="shared" ref="H51:H57" si="14">$C$35/C29</f>
        <v>3.9874389392882064</v>
      </c>
      <c r="I51" s="48"/>
      <c r="J51" s="48"/>
      <c r="K51" s="48"/>
    </row>
    <row r="52" spans="1:11" x14ac:dyDescent="0.25">
      <c r="A52" s="47" t="str">
        <f>$A$30</f>
        <v>A2</v>
      </c>
      <c r="B52" s="38">
        <f t="shared" si="8"/>
        <v>0.58537581699346408</v>
      </c>
      <c r="C52" s="38">
        <f t="shared" si="9"/>
        <v>1</v>
      </c>
      <c r="D52" s="43">
        <f t="shared" si="10"/>
        <v>1.8619281045751637</v>
      </c>
      <c r="E52" s="43">
        <f t="shared" si="11"/>
        <v>1.4963235294117647</v>
      </c>
      <c r="F52" s="43">
        <f t="shared" si="12"/>
        <v>1.2250816993464053</v>
      </c>
      <c r="G52" s="43">
        <f t="shared" si="13"/>
        <v>1.1098856209150327</v>
      </c>
      <c r="H52" s="43">
        <f t="shared" si="14"/>
        <v>2.3341503267973858</v>
      </c>
      <c r="I52" s="48"/>
      <c r="J52" s="48"/>
      <c r="K52" s="48"/>
    </row>
    <row r="53" spans="1:11" x14ac:dyDescent="0.25">
      <c r="A53" s="47" t="str">
        <f>$A$31</f>
        <v>A3</v>
      </c>
      <c r="B53" s="38">
        <f t="shared" si="8"/>
        <v>0.31439227731461167</v>
      </c>
      <c r="C53" s="43">
        <f t="shared" si="9"/>
        <v>0.53707766564282566</v>
      </c>
      <c r="D53" s="38">
        <f t="shared" si="10"/>
        <v>1</v>
      </c>
      <c r="E53" s="43">
        <f t="shared" si="11"/>
        <v>0.80364194822290469</v>
      </c>
      <c r="F53" s="43">
        <f t="shared" si="12"/>
        <v>0.65796401930671344</v>
      </c>
      <c r="G53" s="43">
        <f t="shared" si="13"/>
        <v>0.59609477841158398</v>
      </c>
      <c r="H53" s="43">
        <f t="shared" si="14"/>
        <v>1.2536200087757787</v>
      </c>
      <c r="I53" s="48"/>
      <c r="J53" s="48"/>
      <c r="K53" s="48"/>
    </row>
    <row r="54" spans="1:11" x14ac:dyDescent="0.25">
      <c r="A54" s="47" t="str">
        <f>$A$32</f>
        <v>A4</v>
      </c>
      <c r="B54" s="38">
        <f t="shared" si="8"/>
        <v>0.39120939120939124</v>
      </c>
      <c r="C54" s="43">
        <f t="shared" si="9"/>
        <v>0.66830466830466828</v>
      </c>
      <c r="D54" s="43">
        <f t="shared" si="10"/>
        <v>1.2443352443352445</v>
      </c>
      <c r="E54" s="38">
        <f t="shared" si="11"/>
        <v>1</v>
      </c>
      <c r="F54" s="43">
        <f t="shared" si="12"/>
        <v>0.81872781872781875</v>
      </c>
      <c r="G54" s="43">
        <f t="shared" si="13"/>
        <v>0.74174174174174179</v>
      </c>
      <c r="H54" s="43">
        <f t="shared" si="14"/>
        <v>1.5599235599235599</v>
      </c>
      <c r="I54" s="48"/>
    </row>
    <row r="55" spans="1:11" x14ac:dyDescent="0.25">
      <c r="A55" s="47" t="str">
        <f>$A$33</f>
        <v>A5</v>
      </c>
      <c r="B55" s="38">
        <f t="shared" si="8"/>
        <v>0.47782594198066025</v>
      </c>
      <c r="C55" s="43">
        <f t="shared" si="9"/>
        <v>0.81627209069689899</v>
      </c>
      <c r="D55" s="43">
        <f t="shared" si="10"/>
        <v>1.5198399466488832</v>
      </c>
      <c r="E55" s="38">
        <f t="shared" si="11"/>
        <v>1.2214071357119041</v>
      </c>
      <c r="F55" s="38">
        <f t="shared" si="12"/>
        <v>1</v>
      </c>
      <c r="G55" s="43">
        <f t="shared" si="13"/>
        <v>0.90596865621873957</v>
      </c>
      <c r="H55" s="43">
        <f t="shared" si="14"/>
        <v>1.905301767255752</v>
      </c>
      <c r="I55" s="48"/>
    </row>
    <row r="56" spans="1:11" x14ac:dyDescent="0.25">
      <c r="A56" s="47" t="str">
        <f>$A$34</f>
        <v>A6</v>
      </c>
      <c r="B56" s="38">
        <f t="shared" si="8"/>
        <v>0.52741994847258011</v>
      </c>
      <c r="C56" s="43">
        <f t="shared" si="9"/>
        <v>0.90099374309900626</v>
      </c>
      <c r="D56" s="43">
        <f t="shared" si="10"/>
        <v>1.6775855723224147</v>
      </c>
      <c r="E56" s="38">
        <f t="shared" si="11"/>
        <v>1.3481781376518218</v>
      </c>
      <c r="F56" s="43">
        <f t="shared" si="12"/>
        <v>1.103790945896209</v>
      </c>
      <c r="G56" s="38">
        <f t="shared" si="13"/>
        <v>1</v>
      </c>
      <c r="H56" s="43">
        <f t="shared" si="14"/>
        <v>2.1030548398969451</v>
      </c>
      <c r="I56" s="48"/>
    </row>
    <row r="57" spans="1:11" x14ac:dyDescent="0.25">
      <c r="A57" s="47" t="str">
        <f>$A$35</f>
        <v>A7</v>
      </c>
      <c r="B57" s="38">
        <f t="shared" si="8"/>
        <v>0.25078753937696885</v>
      </c>
      <c r="C57" s="43">
        <f t="shared" si="9"/>
        <v>0.42842142107105352</v>
      </c>
      <c r="D57" s="43">
        <f t="shared" si="10"/>
        <v>0.79768988449422473</v>
      </c>
      <c r="E57" s="38">
        <f t="shared" si="11"/>
        <v>0.64105705285264258</v>
      </c>
      <c r="F57" s="43">
        <f t="shared" si="12"/>
        <v>0.52485124256212812</v>
      </c>
      <c r="G57" s="38">
        <f t="shared" si="13"/>
        <v>0.47549877493874693</v>
      </c>
      <c r="H57" s="38">
        <f t="shared" si="14"/>
        <v>1</v>
      </c>
      <c r="I57" s="48"/>
    </row>
    <row r="58" spans="1:11" ht="13.8" customHeight="1" x14ac:dyDescent="0.25"/>
    <row r="59" spans="1:11" x14ac:dyDescent="0.25">
      <c r="A59" s="42" t="s">
        <v>62</v>
      </c>
      <c r="B59" s="42"/>
      <c r="C59" s="42"/>
      <c r="D59" s="42"/>
      <c r="E59" s="42"/>
      <c r="F59" s="42"/>
      <c r="G59" s="42"/>
    </row>
    <row r="61" spans="1:11" x14ac:dyDescent="0.25">
      <c r="A61" s="42"/>
      <c r="B61" s="46" t="str">
        <f>$A$29</f>
        <v>A1</v>
      </c>
      <c r="C61" s="46" t="str">
        <f>$A$30</f>
        <v>A2</v>
      </c>
      <c r="D61" s="46" t="str">
        <f>$A$31</f>
        <v>A3</v>
      </c>
      <c r="E61" s="46" t="str">
        <f>$A$32</f>
        <v>A4</v>
      </c>
      <c r="F61" s="46" t="str">
        <f>$A$33</f>
        <v>A5</v>
      </c>
      <c r="G61" s="46" t="str">
        <f>$A$34</f>
        <v>A6</v>
      </c>
      <c r="H61" s="46" t="str">
        <f>$A$35</f>
        <v>A7</v>
      </c>
    </row>
    <row r="62" spans="1:11" x14ac:dyDescent="0.25">
      <c r="A62" s="47" t="str">
        <f>$A$29</f>
        <v>A1</v>
      </c>
      <c r="B62" s="38">
        <f t="shared" ref="B62:H68" si="15">B40*B51</f>
        <v>1</v>
      </c>
      <c r="C62" s="38">
        <f t="shared" si="15"/>
        <v>0.99032130829212051</v>
      </c>
      <c r="D62" s="43">
        <f t="shared" si="15"/>
        <v>0.44799150801529347</v>
      </c>
      <c r="E62" s="43">
        <f t="shared" si="15"/>
        <v>0.58094905792044638</v>
      </c>
      <c r="F62" s="43">
        <f t="shared" si="15"/>
        <v>0.64394224059262439</v>
      </c>
      <c r="G62" s="43">
        <f t="shared" si="15"/>
        <v>1.9446382879739477</v>
      </c>
      <c r="H62" s="43">
        <f t="shared" si="15"/>
        <v>0.6087693037081231</v>
      </c>
    </row>
    <row r="63" spans="1:11" x14ac:dyDescent="0.25">
      <c r="A63" s="47" t="str">
        <f>$A$30</f>
        <v>A2</v>
      </c>
      <c r="B63" s="43">
        <f t="shared" si="15"/>
        <v>1.0097732843137255</v>
      </c>
      <c r="C63" s="38">
        <f t="shared" si="15"/>
        <v>1</v>
      </c>
      <c r="D63" s="43">
        <f t="shared" si="15"/>
        <v>0.45236985639326166</v>
      </c>
      <c r="E63" s="43">
        <f t="shared" si="15"/>
        <v>0.58662683823529405</v>
      </c>
      <c r="F63" s="43">
        <f t="shared" si="15"/>
        <v>0.65023567119155357</v>
      </c>
      <c r="G63" s="43">
        <f t="shared" si="15"/>
        <v>1.9636437908496736</v>
      </c>
      <c r="H63" s="43">
        <f t="shared" si="15"/>
        <v>0.6147189791947314</v>
      </c>
    </row>
    <row r="64" spans="1:11" x14ac:dyDescent="0.25">
      <c r="A64" s="47" t="str">
        <f>$A$31</f>
        <v>A3</v>
      </c>
      <c r="B64" s="43">
        <f t="shared" si="15"/>
        <v>2.2321851689337424</v>
      </c>
      <c r="C64" s="43">
        <f t="shared" si="15"/>
        <v>2.2105805368487315</v>
      </c>
      <c r="D64" s="38">
        <f t="shared" si="15"/>
        <v>1</v>
      </c>
      <c r="E64" s="38">
        <f t="shared" si="15"/>
        <v>1.2967858709960505</v>
      </c>
      <c r="F64" s="43">
        <f t="shared" si="15"/>
        <v>1.4373983191008199</v>
      </c>
      <c r="G64" s="43">
        <f t="shared" si="15"/>
        <v>4.3407927453561497</v>
      </c>
      <c r="H64" s="43">
        <f t="shared" si="15"/>
        <v>1.3588858110393935</v>
      </c>
    </row>
    <row r="65" spans="1:8" x14ac:dyDescent="0.25">
      <c r="A65" s="47" t="str">
        <f>$A$32</f>
        <v>A4</v>
      </c>
      <c r="B65" s="43">
        <f t="shared" si="15"/>
        <v>1.7213213213213217</v>
      </c>
      <c r="C65" s="43">
        <f t="shared" si="15"/>
        <v>1.7046611829220526</v>
      </c>
      <c r="D65" s="38">
        <f t="shared" si="15"/>
        <v>0.77113733451761646</v>
      </c>
      <c r="E65" s="38">
        <f t="shared" si="15"/>
        <v>1</v>
      </c>
      <c r="F65" s="43">
        <f t="shared" si="15"/>
        <v>1.1084315084315086</v>
      </c>
      <c r="G65" s="43">
        <f t="shared" si="15"/>
        <v>3.3473473473473483</v>
      </c>
      <c r="H65" s="43">
        <f t="shared" si="15"/>
        <v>1.0478875822387275</v>
      </c>
    </row>
    <row r="66" spans="1:8" x14ac:dyDescent="0.25">
      <c r="A66" s="47" t="str">
        <f>$A$33</f>
        <v>A5</v>
      </c>
      <c r="B66" s="43">
        <f t="shared" si="15"/>
        <v>1.5529343114371459</v>
      </c>
      <c r="C66" s="43">
        <f t="shared" si="15"/>
        <v>1.5379039389941576</v>
      </c>
      <c r="D66" s="38">
        <f t="shared" si="15"/>
        <v>0.6957013840294185</v>
      </c>
      <c r="E66" s="38">
        <f t="shared" si="15"/>
        <v>0.90217572524174716</v>
      </c>
      <c r="F66" s="38">
        <f t="shared" si="15"/>
        <v>1</v>
      </c>
      <c r="G66" s="43">
        <f t="shared" si="15"/>
        <v>3.0198955207291318</v>
      </c>
      <c r="H66" s="43">
        <f t="shared" si="15"/>
        <v>0.94537873947804485</v>
      </c>
    </row>
    <row r="67" spans="1:8" x14ac:dyDescent="0.25">
      <c r="A67" s="47" t="str">
        <f>$A$34</f>
        <v>A6</v>
      </c>
      <c r="B67" s="43">
        <f t="shared" si="15"/>
        <v>0.5142344497607656</v>
      </c>
      <c r="C67" s="43">
        <f t="shared" si="15"/>
        <v>0.50925733305595999</v>
      </c>
      <c r="D67" s="43">
        <f t="shared" si="15"/>
        <v>0.23037266662174005</v>
      </c>
      <c r="E67" s="43">
        <f t="shared" si="15"/>
        <v>0.29874401913875592</v>
      </c>
      <c r="F67" s="43">
        <f t="shared" si="15"/>
        <v>0.3311372837688627</v>
      </c>
      <c r="G67" s="38">
        <f t="shared" si="15"/>
        <v>1</v>
      </c>
      <c r="H67" s="43">
        <f t="shared" si="15"/>
        <v>0.31305014792359104</v>
      </c>
    </row>
    <row r="68" spans="1:8" x14ac:dyDescent="0.25">
      <c r="A68" s="47" t="str">
        <f>$A$35</f>
        <v>A7</v>
      </c>
      <c r="B68" s="43">
        <f t="shared" si="15"/>
        <v>1.6426583829191459</v>
      </c>
      <c r="C68" s="43">
        <f t="shared" si="15"/>
        <v>1.6267595988495076</v>
      </c>
      <c r="D68" s="43">
        <f t="shared" si="15"/>
        <v>0.73589700611791165</v>
      </c>
      <c r="E68" s="43">
        <f t="shared" si="15"/>
        <v>0.954300840042002</v>
      </c>
      <c r="F68" s="43">
        <f t="shared" si="15"/>
        <v>1.0577771196252119</v>
      </c>
      <c r="G68" s="43">
        <f t="shared" si="15"/>
        <v>3.1943763854859411</v>
      </c>
      <c r="H68" s="38">
        <f t="shared" si="15"/>
        <v>1</v>
      </c>
    </row>
    <row r="69" spans="1:8" x14ac:dyDescent="0.25">
      <c r="A69" s="55"/>
      <c r="B69" s="43"/>
      <c r="C69" s="43"/>
    </row>
    <row r="71" spans="1:8" ht="13.8" customHeight="1" x14ac:dyDescent="0.25">
      <c r="A71" s="49" t="s">
        <v>63</v>
      </c>
      <c r="B71" s="49"/>
      <c r="C71" s="49"/>
      <c r="D71" s="49">
        <f>SUM(B62:H68)</f>
        <v>60.133949708953295</v>
      </c>
    </row>
    <row r="72" spans="1:8" x14ac:dyDescent="0.25">
      <c r="A72" s="49" t="s">
        <v>47</v>
      </c>
      <c r="B72" s="50"/>
      <c r="C72" s="50"/>
      <c r="D72" s="49">
        <v>7</v>
      </c>
    </row>
    <row r="73" spans="1:8" x14ac:dyDescent="0.25">
      <c r="A73" s="51" t="s">
        <v>64</v>
      </c>
      <c r="B73" s="51"/>
      <c r="C73" s="52"/>
      <c r="D73" s="49">
        <f>D71/(D72*D72)</f>
        <v>1.2272234634480264</v>
      </c>
    </row>
  </sheetData>
  <mergeCells count="8">
    <mergeCell ref="C9:F10"/>
    <mergeCell ref="C18:F19"/>
    <mergeCell ref="F28:I29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9"/>
  <sheetViews>
    <sheetView topLeftCell="A73" workbookViewId="0">
      <selection activeCell="D46" sqref="D46"/>
    </sheetView>
  </sheetViews>
  <sheetFormatPr defaultColWidth="8.77734375" defaultRowHeight="13.2" x14ac:dyDescent="0.25"/>
  <cols>
    <col min="1" max="1" width="13.21875" style="38" customWidth="1"/>
    <col min="2" max="3" width="10" style="38" customWidth="1"/>
    <col min="4" max="4" width="11.77734375" style="38" customWidth="1"/>
    <col min="5" max="5" width="8.77734375" style="38" customWidth="1"/>
    <col min="6" max="6" width="12" style="38" customWidth="1"/>
    <col min="7" max="7" width="8.77734375" style="38"/>
    <col min="8" max="8" width="11.21875" style="38" customWidth="1"/>
    <col min="9" max="16384" width="8.77734375" style="38"/>
  </cols>
  <sheetData>
    <row r="1" spans="1:10" s="37" customFormat="1" x14ac:dyDescent="0.25">
      <c r="A1" s="89" t="s">
        <v>75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5">
      <c r="E2" s="39" t="s">
        <v>12</v>
      </c>
    </row>
    <row r="3" spans="1:10" x14ac:dyDescent="0.25">
      <c r="D3" s="90" t="s">
        <v>46</v>
      </c>
      <c r="E3" s="91"/>
      <c r="F3" s="92"/>
    </row>
    <row r="4" spans="1:10" x14ac:dyDescent="0.25">
      <c r="D4" s="90" t="s">
        <v>47</v>
      </c>
      <c r="E4" s="91"/>
      <c r="F4" s="40">
        <f>D78</f>
        <v>8</v>
      </c>
    </row>
    <row r="5" spans="1:10" x14ac:dyDescent="0.25">
      <c r="D5" s="90" t="s">
        <v>48</v>
      </c>
      <c r="E5" s="91"/>
      <c r="F5" s="40">
        <f>D77</f>
        <v>65.582505678018649</v>
      </c>
    </row>
    <row r="6" spans="1:10" x14ac:dyDescent="0.25">
      <c r="D6" s="90" t="s">
        <v>49</v>
      </c>
      <c r="E6" s="91"/>
      <c r="F6" s="41">
        <f>D79</f>
        <v>1.0247266512190414</v>
      </c>
    </row>
    <row r="8" spans="1:10" x14ac:dyDescent="0.25">
      <c r="A8" s="42" t="s">
        <v>50</v>
      </c>
      <c r="B8" s="42"/>
      <c r="C8" s="42"/>
    </row>
    <row r="9" spans="1:10" x14ac:dyDescent="0.25">
      <c r="A9" s="62">
        <v>24</v>
      </c>
      <c r="C9" s="88" t="s">
        <v>51</v>
      </c>
      <c r="D9" s="88"/>
      <c r="E9" s="88"/>
      <c r="F9" s="88"/>
    </row>
    <row r="10" spans="1:10" x14ac:dyDescent="0.25">
      <c r="A10" s="62">
        <v>19.7</v>
      </c>
      <c r="C10" s="88"/>
      <c r="D10" s="88"/>
      <c r="E10" s="88"/>
      <c r="F10" s="88"/>
    </row>
    <row r="11" spans="1:10" x14ac:dyDescent="0.25">
      <c r="A11" s="62">
        <v>18</v>
      </c>
      <c r="C11" s="54"/>
      <c r="D11" s="54"/>
      <c r="E11" s="54"/>
      <c r="F11" s="54"/>
    </row>
    <row r="12" spans="1:10" x14ac:dyDescent="0.25">
      <c r="A12" s="62">
        <v>12.4</v>
      </c>
      <c r="C12" s="54"/>
      <c r="D12" s="54"/>
      <c r="E12" s="54"/>
      <c r="F12" s="54"/>
    </row>
    <row r="13" spans="1:10" x14ac:dyDescent="0.25">
      <c r="A13" s="62">
        <v>10</v>
      </c>
      <c r="C13" s="54"/>
      <c r="D13" s="54"/>
      <c r="E13" s="54"/>
      <c r="F13" s="54"/>
    </row>
    <row r="14" spans="1:10" x14ac:dyDescent="0.25">
      <c r="A14" s="62">
        <v>7.1</v>
      </c>
      <c r="C14" s="54"/>
      <c r="D14" s="54"/>
      <c r="E14" s="54"/>
      <c r="F14" s="54"/>
    </row>
    <row r="15" spans="1:10" x14ac:dyDescent="0.25">
      <c r="A15" s="62">
        <v>6.4</v>
      </c>
      <c r="C15" s="54"/>
      <c r="D15" s="54"/>
      <c r="E15" s="54"/>
      <c r="F15" s="54"/>
    </row>
    <row r="16" spans="1:10" x14ac:dyDescent="0.25">
      <c r="A16" s="62">
        <v>2.9</v>
      </c>
      <c r="C16" s="54"/>
      <c r="D16" s="54"/>
      <c r="E16" s="54"/>
      <c r="F16" s="54"/>
    </row>
    <row r="18" spans="1:9" x14ac:dyDescent="0.25">
      <c r="A18" s="42" t="s">
        <v>52</v>
      </c>
    </row>
    <row r="19" spans="1:9" ht="13.05" customHeight="1" x14ac:dyDescent="0.25">
      <c r="A19" s="43">
        <f t="shared" ref="A19:A26" si="0">A9/SUM($A$9:$A$16)</f>
        <v>0.2388059701492537</v>
      </c>
      <c r="C19" s="87" t="s">
        <v>53</v>
      </c>
      <c r="D19" s="87"/>
      <c r="E19" s="87"/>
      <c r="F19" s="87"/>
    </row>
    <row r="20" spans="1:9" x14ac:dyDescent="0.25">
      <c r="A20" s="43">
        <f t="shared" si="0"/>
        <v>0.19601990049751239</v>
      </c>
      <c r="C20" s="87"/>
      <c r="D20" s="87"/>
      <c r="E20" s="87"/>
      <c r="F20" s="87"/>
    </row>
    <row r="21" spans="1:9" x14ac:dyDescent="0.25">
      <c r="A21" s="43">
        <f t="shared" si="0"/>
        <v>0.17910447761194026</v>
      </c>
      <c r="C21" s="53"/>
      <c r="D21" s="53"/>
      <c r="E21" s="53"/>
      <c r="F21" s="53"/>
    </row>
    <row r="22" spans="1:9" x14ac:dyDescent="0.25">
      <c r="A22" s="43">
        <f t="shared" si="0"/>
        <v>0.12338308457711442</v>
      </c>
      <c r="C22" s="53"/>
      <c r="D22" s="53"/>
      <c r="E22" s="53"/>
      <c r="F22" s="53"/>
    </row>
    <row r="23" spans="1:9" x14ac:dyDescent="0.25">
      <c r="A23" s="43">
        <f t="shared" si="0"/>
        <v>9.9502487562189046E-2</v>
      </c>
      <c r="C23" s="53"/>
      <c r="D23" s="53"/>
      <c r="E23" s="53"/>
      <c r="F23" s="53"/>
    </row>
    <row r="24" spans="1:9" x14ac:dyDescent="0.25">
      <c r="A24" s="43">
        <f t="shared" si="0"/>
        <v>7.0646766169154218E-2</v>
      </c>
      <c r="C24" s="53"/>
      <c r="D24" s="53"/>
      <c r="E24" s="53"/>
      <c r="F24" s="53"/>
    </row>
    <row r="25" spans="1:9" x14ac:dyDescent="0.25">
      <c r="A25" s="43">
        <f t="shared" si="0"/>
        <v>6.3681592039800991E-2</v>
      </c>
      <c r="C25" s="53"/>
      <c r="D25" s="53"/>
      <c r="E25" s="53"/>
      <c r="F25" s="53"/>
    </row>
    <row r="26" spans="1:9" x14ac:dyDescent="0.25">
      <c r="A26" s="43">
        <f t="shared" si="0"/>
        <v>2.8855721393034821E-2</v>
      </c>
      <c r="C26" s="53"/>
      <c r="D26" s="53"/>
      <c r="E26" s="53"/>
      <c r="F26" s="53"/>
    </row>
    <row r="27" spans="1:9" x14ac:dyDescent="0.25">
      <c r="A27" s="43"/>
      <c r="C27" s="53"/>
      <c r="D27" s="53"/>
      <c r="E27" s="53"/>
      <c r="F27" s="53"/>
    </row>
    <row r="28" spans="1:9" x14ac:dyDescent="0.25">
      <c r="A28" s="42" t="s">
        <v>54</v>
      </c>
    </row>
    <row r="30" spans="1:9" x14ac:dyDescent="0.25">
      <c r="A30" s="42" t="s">
        <v>55</v>
      </c>
      <c r="B30" s="44" t="s">
        <v>56</v>
      </c>
      <c r="C30" s="42" t="s">
        <v>57</v>
      </c>
      <c r="D30" s="44" t="s">
        <v>58</v>
      </c>
      <c r="F30" s="88" t="s">
        <v>59</v>
      </c>
      <c r="G30" s="88"/>
      <c r="H30" s="88"/>
      <c r="I30" s="88"/>
    </row>
    <row r="31" spans="1:9" x14ac:dyDescent="0.25">
      <c r="A31" s="39" t="s">
        <v>25</v>
      </c>
      <c r="B31" s="45"/>
      <c r="C31" s="61">
        <v>23.9</v>
      </c>
      <c r="D31" s="45"/>
      <c r="F31" s="88"/>
      <c r="G31" s="88"/>
      <c r="H31" s="88"/>
      <c r="I31" s="88"/>
    </row>
    <row r="32" spans="1:9" x14ac:dyDescent="0.25">
      <c r="A32" s="39" t="s">
        <v>26</v>
      </c>
      <c r="B32" s="45"/>
      <c r="C32" s="61">
        <v>18.7</v>
      </c>
      <c r="D32" s="45"/>
    </row>
    <row r="33" spans="1:11" x14ac:dyDescent="0.25">
      <c r="A33" s="39" t="s">
        <v>27</v>
      </c>
      <c r="B33" s="45"/>
      <c r="C33" s="61">
        <v>18</v>
      </c>
      <c r="D33" s="45"/>
    </row>
    <row r="34" spans="1:11" x14ac:dyDescent="0.25">
      <c r="A34" s="39" t="s">
        <v>66</v>
      </c>
      <c r="B34" s="45"/>
      <c r="C34" s="61">
        <v>11.4</v>
      </c>
      <c r="D34" s="45"/>
    </row>
    <row r="35" spans="1:11" x14ac:dyDescent="0.25">
      <c r="A35" s="39" t="s">
        <v>68</v>
      </c>
      <c r="B35" s="45"/>
      <c r="C35" s="61">
        <v>9.3000000000000007</v>
      </c>
      <c r="D35" s="45"/>
    </row>
    <row r="36" spans="1:11" x14ac:dyDescent="0.25">
      <c r="A36" s="39" t="s">
        <v>70</v>
      </c>
      <c r="B36" s="45"/>
      <c r="C36" s="61">
        <v>7.5</v>
      </c>
      <c r="D36" s="45"/>
    </row>
    <row r="37" spans="1:11" x14ac:dyDescent="0.25">
      <c r="A37" s="39" t="s">
        <v>72</v>
      </c>
      <c r="B37" s="45"/>
      <c r="C37" s="61">
        <v>5.9</v>
      </c>
      <c r="D37" s="45"/>
    </row>
    <row r="38" spans="1:11" x14ac:dyDescent="0.25">
      <c r="A38" s="39" t="s">
        <v>74</v>
      </c>
      <c r="B38" s="45"/>
      <c r="C38" s="61">
        <v>4.4000000000000004</v>
      </c>
      <c r="D38" s="45"/>
    </row>
    <row r="40" spans="1:11" x14ac:dyDescent="0.25">
      <c r="A40" s="42" t="s">
        <v>60</v>
      </c>
      <c r="B40" s="42"/>
      <c r="C40" s="42"/>
      <c r="D40" s="42"/>
      <c r="E40" s="42"/>
      <c r="F40" s="42"/>
    </row>
    <row r="42" spans="1:11" x14ac:dyDescent="0.25">
      <c r="A42" s="42"/>
      <c r="B42" s="46" t="str">
        <f>$A$31</f>
        <v>A1</v>
      </c>
      <c r="C42" s="46" t="str">
        <f>$A$32</f>
        <v>A2</v>
      </c>
      <c r="D42" s="46" t="str">
        <f>$A$33</f>
        <v>A3</v>
      </c>
      <c r="E42" s="46" t="str">
        <f>$A$34</f>
        <v>A4</v>
      </c>
      <c r="F42" s="46" t="str">
        <f>$A$35</f>
        <v>A5</v>
      </c>
      <c r="G42" s="46" t="str">
        <f>$A$36</f>
        <v>A6</v>
      </c>
      <c r="H42" s="46" t="str">
        <f>$A$37</f>
        <v>A7</v>
      </c>
      <c r="I42" s="46" t="str">
        <f>$A$38</f>
        <v>A8</v>
      </c>
    </row>
    <row r="43" spans="1:11" x14ac:dyDescent="0.25">
      <c r="A43" s="47" t="str">
        <f>$A$31</f>
        <v>A1</v>
      </c>
      <c r="B43" s="38">
        <f t="shared" ref="B43:B50" si="1">A19/$A$19</f>
        <v>1</v>
      </c>
      <c r="C43" s="43">
        <f t="shared" ref="C43:C50" si="2">A19/$A$20</f>
        <v>1.218274111675127</v>
      </c>
      <c r="D43" s="43">
        <f t="shared" ref="D43:D50" si="3">A19/$A$21</f>
        <v>1.3333333333333335</v>
      </c>
      <c r="E43" s="43">
        <f t="shared" ref="E43:E50" si="4">A19/$A$22</f>
        <v>1.9354838709677418</v>
      </c>
      <c r="F43" s="43">
        <f t="shared" ref="F43:F50" si="5">A19/$A$23</f>
        <v>2.4</v>
      </c>
      <c r="G43" s="43">
        <f t="shared" ref="G43:G50" si="6">A19/$A$24</f>
        <v>3.380281690140845</v>
      </c>
      <c r="H43" s="43">
        <f t="shared" ref="H43:H50" si="7">A19/$A$25</f>
        <v>3.7499999999999996</v>
      </c>
      <c r="I43" s="43">
        <f t="shared" ref="I43:I50" si="8">A19/$A$26</f>
        <v>8.2758620689655178</v>
      </c>
      <c r="J43" s="48"/>
      <c r="K43" s="48"/>
    </row>
    <row r="44" spans="1:11" x14ac:dyDescent="0.25">
      <c r="A44" s="47" t="str">
        <f>$A$32</f>
        <v>A2</v>
      </c>
      <c r="B44" s="38">
        <f t="shared" si="1"/>
        <v>0.82083333333333319</v>
      </c>
      <c r="C44" s="43">
        <f t="shared" si="2"/>
        <v>1</v>
      </c>
      <c r="D44" s="43">
        <f t="shared" si="3"/>
        <v>1.0944444444444443</v>
      </c>
      <c r="E44" s="43">
        <f t="shared" si="4"/>
        <v>1.5887096774193545</v>
      </c>
      <c r="F44" s="43">
        <f t="shared" si="5"/>
        <v>1.9699999999999998</v>
      </c>
      <c r="G44" s="43">
        <f t="shared" si="6"/>
        <v>2.7746478873239435</v>
      </c>
      <c r="H44" s="43">
        <f t="shared" si="7"/>
        <v>3.0781249999999996</v>
      </c>
      <c r="I44" s="43">
        <f t="shared" si="8"/>
        <v>6.7931034482758612</v>
      </c>
      <c r="J44" s="48"/>
      <c r="K44" s="48"/>
    </row>
    <row r="45" spans="1:11" x14ac:dyDescent="0.25">
      <c r="A45" s="47" t="str">
        <f>$A$33</f>
        <v>A3</v>
      </c>
      <c r="B45" s="38">
        <f t="shared" si="1"/>
        <v>0.74999999999999989</v>
      </c>
      <c r="C45" s="43">
        <f t="shared" si="2"/>
        <v>0.91370558375634525</v>
      </c>
      <c r="D45" s="43">
        <f t="shared" si="3"/>
        <v>1</v>
      </c>
      <c r="E45" s="43">
        <f t="shared" si="4"/>
        <v>1.4516129032258063</v>
      </c>
      <c r="F45" s="38">
        <f t="shared" si="5"/>
        <v>1.7999999999999998</v>
      </c>
      <c r="G45" s="43">
        <f t="shared" si="6"/>
        <v>2.5352112676056335</v>
      </c>
      <c r="H45" s="43">
        <f t="shared" si="7"/>
        <v>2.8124999999999996</v>
      </c>
      <c r="I45" s="43">
        <f t="shared" si="8"/>
        <v>6.2068965517241379</v>
      </c>
      <c r="J45" s="48"/>
      <c r="K45" s="48"/>
    </row>
    <row r="46" spans="1:11" x14ac:dyDescent="0.25">
      <c r="A46" s="47" t="str">
        <f>$A$34</f>
        <v>A4</v>
      </c>
      <c r="B46" s="38">
        <f t="shared" si="1"/>
        <v>0.51666666666666672</v>
      </c>
      <c r="C46" s="43">
        <f t="shared" si="2"/>
        <v>0.62944162436548234</v>
      </c>
      <c r="D46" s="43">
        <f t="shared" si="3"/>
        <v>0.68888888888888899</v>
      </c>
      <c r="E46" s="38">
        <f t="shared" si="4"/>
        <v>1</v>
      </c>
      <c r="F46" s="43">
        <f t="shared" si="5"/>
        <v>1.24</v>
      </c>
      <c r="G46" s="43">
        <f t="shared" si="6"/>
        <v>1.7464788732394367</v>
      </c>
      <c r="H46" s="43">
        <f t="shared" si="7"/>
        <v>1.9375</v>
      </c>
      <c r="I46" s="43">
        <f t="shared" si="8"/>
        <v>4.2758620689655178</v>
      </c>
      <c r="J46" s="48"/>
      <c r="K46" s="48"/>
    </row>
    <row r="47" spans="1:11" x14ac:dyDescent="0.25">
      <c r="A47" s="47" t="str">
        <f>$A$35</f>
        <v>A5</v>
      </c>
      <c r="B47" s="38">
        <f t="shared" si="1"/>
        <v>0.41666666666666669</v>
      </c>
      <c r="C47" s="43">
        <f t="shared" si="2"/>
        <v>0.50761421319796962</v>
      </c>
      <c r="D47" s="43">
        <f t="shared" si="3"/>
        <v>0.55555555555555558</v>
      </c>
      <c r="E47" s="43">
        <f t="shared" si="4"/>
        <v>0.80645161290322587</v>
      </c>
      <c r="F47" s="38">
        <f t="shared" si="5"/>
        <v>1</v>
      </c>
      <c r="G47" s="43">
        <f t="shared" si="6"/>
        <v>1.4084507042253522</v>
      </c>
      <c r="H47" s="43">
        <f t="shared" si="7"/>
        <v>1.5625</v>
      </c>
      <c r="I47" s="43">
        <f t="shared" si="8"/>
        <v>3.4482758620689657</v>
      </c>
    </row>
    <row r="48" spans="1:11" x14ac:dyDescent="0.25">
      <c r="A48" s="47" t="str">
        <f>$A$36</f>
        <v>A6</v>
      </c>
      <c r="B48" s="38">
        <f t="shared" si="1"/>
        <v>0.29583333333333334</v>
      </c>
      <c r="C48" s="43">
        <f t="shared" si="2"/>
        <v>0.3604060913705584</v>
      </c>
      <c r="D48" s="43">
        <f t="shared" si="3"/>
        <v>0.39444444444444449</v>
      </c>
      <c r="E48" s="43">
        <f t="shared" si="4"/>
        <v>0.57258064516129026</v>
      </c>
      <c r="F48" s="38">
        <f t="shared" si="5"/>
        <v>0.71</v>
      </c>
      <c r="G48" s="38">
        <f t="shared" si="6"/>
        <v>1</v>
      </c>
      <c r="H48" s="43">
        <f t="shared" si="7"/>
        <v>1.109375</v>
      </c>
      <c r="I48" s="43">
        <f t="shared" si="8"/>
        <v>2.4482758620689657</v>
      </c>
    </row>
    <row r="49" spans="1:11" x14ac:dyDescent="0.25">
      <c r="A49" s="47" t="str">
        <f>$A$37</f>
        <v>A7</v>
      </c>
      <c r="B49" s="38">
        <f t="shared" si="1"/>
        <v>0.26666666666666666</v>
      </c>
      <c r="C49" s="43">
        <f t="shared" si="2"/>
        <v>0.32487309644670059</v>
      </c>
      <c r="D49" s="43">
        <f t="shared" si="3"/>
        <v>0.35555555555555562</v>
      </c>
      <c r="E49" s="43">
        <f t="shared" si="4"/>
        <v>0.5161290322580645</v>
      </c>
      <c r="F49" s="38">
        <f t="shared" si="5"/>
        <v>0.64</v>
      </c>
      <c r="G49" s="38">
        <f t="shared" si="6"/>
        <v>0.90140845070422548</v>
      </c>
      <c r="H49" s="38">
        <f t="shared" si="7"/>
        <v>1</v>
      </c>
      <c r="I49" s="43">
        <f t="shared" si="8"/>
        <v>2.2068965517241383</v>
      </c>
    </row>
    <row r="50" spans="1:11" x14ac:dyDescent="0.25">
      <c r="A50" s="47" t="str">
        <f>$A$38</f>
        <v>A8</v>
      </c>
      <c r="B50" s="38">
        <f t="shared" si="1"/>
        <v>0.12083333333333333</v>
      </c>
      <c r="C50" s="43">
        <f t="shared" si="2"/>
        <v>0.14720812182741116</v>
      </c>
      <c r="D50" s="43">
        <f t="shared" si="3"/>
        <v>0.16111111111111112</v>
      </c>
      <c r="E50" s="43">
        <f t="shared" si="4"/>
        <v>0.23387096774193547</v>
      </c>
      <c r="F50" s="38">
        <f t="shared" si="5"/>
        <v>0.28999999999999998</v>
      </c>
      <c r="G50" s="38">
        <f t="shared" si="6"/>
        <v>0.40845070422535212</v>
      </c>
      <c r="H50" s="38">
        <f t="shared" si="7"/>
        <v>0.45312499999999994</v>
      </c>
      <c r="I50" s="38">
        <f t="shared" si="8"/>
        <v>1</v>
      </c>
    </row>
    <row r="51" spans="1:11" x14ac:dyDescent="0.25">
      <c r="A51" s="55"/>
      <c r="D51" s="43"/>
      <c r="F51" s="48"/>
      <c r="I51" s="48"/>
      <c r="J51" s="48"/>
      <c r="K51" s="48"/>
    </row>
    <row r="52" spans="1:11" x14ac:dyDescent="0.25">
      <c r="A52" s="42" t="s">
        <v>61</v>
      </c>
      <c r="B52" s="42"/>
      <c r="C52" s="42"/>
      <c r="D52" s="42"/>
      <c r="E52" s="42"/>
      <c r="F52" s="42"/>
      <c r="I52" s="42"/>
    </row>
    <row r="54" spans="1:11" x14ac:dyDescent="0.25">
      <c r="A54" s="42"/>
      <c r="B54" s="46" t="str">
        <f>$A$31</f>
        <v>A1</v>
      </c>
      <c r="C54" s="46" t="str">
        <f>$A$32</f>
        <v>A2</v>
      </c>
      <c r="D54" s="46" t="str">
        <f>$A$33</f>
        <v>A3</v>
      </c>
      <c r="E54" s="46" t="str">
        <f>$A$34</f>
        <v>A4</v>
      </c>
      <c r="F54" s="46" t="str">
        <f>$A$35</f>
        <v>A5</v>
      </c>
      <c r="G54" s="46" t="str">
        <f>$A$36</f>
        <v>A6</v>
      </c>
      <c r="H54" s="46" t="str">
        <f>$A$37</f>
        <v>A7</v>
      </c>
      <c r="I54" s="46" t="str">
        <f>$A$38</f>
        <v>A8</v>
      </c>
    </row>
    <row r="55" spans="1:11" x14ac:dyDescent="0.25">
      <c r="A55" s="47" t="str">
        <f>$A$31</f>
        <v>A1</v>
      </c>
      <c r="B55" s="38">
        <f t="shared" ref="B55:B62" si="9">$C$31/C31</f>
        <v>1</v>
      </c>
      <c r="C55" s="43">
        <f t="shared" ref="C55:C62" si="10">$C$32/C31</f>
        <v>0.78242677824267781</v>
      </c>
      <c r="D55" s="43">
        <f t="shared" ref="D55:D62" si="11">$C$33/C31</f>
        <v>0.75313807531380761</v>
      </c>
      <c r="E55" s="43">
        <f t="shared" ref="E55:E62" si="12">$C$34/C31</f>
        <v>0.47698744769874479</v>
      </c>
      <c r="F55" s="43">
        <f t="shared" ref="F55:F62" si="13">$C$35/C31</f>
        <v>0.38912133891213396</v>
      </c>
      <c r="G55" s="43">
        <f t="shared" ref="G55:G62" si="14">$C$36/C31</f>
        <v>0.31380753138075318</v>
      </c>
      <c r="H55" s="43">
        <f t="shared" ref="H55:H62" si="15">$C$37/C31</f>
        <v>0.2468619246861925</v>
      </c>
      <c r="I55" s="43">
        <f t="shared" ref="I55:I62" si="16">$C$38/C31</f>
        <v>0.18410041841004188</v>
      </c>
      <c r="J55" s="48"/>
      <c r="K55" s="48"/>
    </row>
    <row r="56" spans="1:11" x14ac:dyDescent="0.25">
      <c r="A56" s="47" t="str">
        <f>$A$32</f>
        <v>A2</v>
      </c>
      <c r="B56" s="38">
        <f t="shared" si="9"/>
        <v>1.2780748663101604</v>
      </c>
      <c r="C56" s="38">
        <f t="shared" si="10"/>
        <v>1</v>
      </c>
      <c r="D56" s="43">
        <f t="shared" si="11"/>
        <v>0.96256684491978617</v>
      </c>
      <c r="E56" s="43">
        <f t="shared" si="12"/>
        <v>0.60962566844919786</v>
      </c>
      <c r="F56" s="43">
        <f t="shared" si="13"/>
        <v>0.49732620320855619</v>
      </c>
      <c r="G56" s="43">
        <f t="shared" si="14"/>
        <v>0.40106951871657753</v>
      </c>
      <c r="H56" s="43">
        <f t="shared" si="15"/>
        <v>0.31550802139037437</v>
      </c>
      <c r="I56" s="43">
        <f t="shared" si="16"/>
        <v>0.23529411764705885</v>
      </c>
      <c r="J56" s="48"/>
      <c r="K56" s="48"/>
    </row>
    <row r="57" spans="1:11" x14ac:dyDescent="0.25">
      <c r="A57" s="47" t="str">
        <f>$A$33</f>
        <v>A3</v>
      </c>
      <c r="B57" s="38">
        <f t="shared" si="9"/>
        <v>1.3277777777777777</v>
      </c>
      <c r="C57" s="43">
        <f t="shared" si="10"/>
        <v>1.0388888888888888</v>
      </c>
      <c r="D57" s="38">
        <f t="shared" si="11"/>
        <v>1</v>
      </c>
      <c r="E57" s="43">
        <f t="shared" si="12"/>
        <v>0.6333333333333333</v>
      </c>
      <c r="F57" s="43">
        <f t="shared" si="13"/>
        <v>0.51666666666666672</v>
      </c>
      <c r="G57" s="43">
        <f t="shared" si="14"/>
        <v>0.41666666666666669</v>
      </c>
      <c r="H57" s="43">
        <f t="shared" si="15"/>
        <v>0.32777777777777778</v>
      </c>
      <c r="I57" s="43">
        <f t="shared" si="16"/>
        <v>0.24444444444444446</v>
      </c>
      <c r="J57" s="48"/>
      <c r="K57" s="48"/>
    </row>
    <row r="58" spans="1:11" x14ac:dyDescent="0.25">
      <c r="A58" s="47" t="str">
        <f>$A$34</f>
        <v>A4</v>
      </c>
      <c r="B58" s="38">
        <f t="shared" si="9"/>
        <v>2.0964912280701751</v>
      </c>
      <c r="C58" s="43">
        <f t="shared" si="10"/>
        <v>1.6403508771929824</v>
      </c>
      <c r="D58" s="43">
        <f t="shared" si="11"/>
        <v>1.5789473684210527</v>
      </c>
      <c r="E58" s="38">
        <f t="shared" si="12"/>
        <v>1</v>
      </c>
      <c r="F58" s="43">
        <f t="shared" si="13"/>
        <v>0.81578947368421051</v>
      </c>
      <c r="G58" s="43">
        <f t="shared" si="14"/>
        <v>0.6578947368421052</v>
      </c>
      <c r="H58" s="43">
        <f t="shared" si="15"/>
        <v>0.51754385964912286</v>
      </c>
      <c r="I58" s="43">
        <f t="shared" si="16"/>
        <v>0.38596491228070179</v>
      </c>
    </row>
    <row r="59" spans="1:11" x14ac:dyDescent="0.25">
      <c r="A59" s="47" t="str">
        <f>$A$35</f>
        <v>A5</v>
      </c>
      <c r="B59" s="38">
        <f t="shared" si="9"/>
        <v>2.5698924731182791</v>
      </c>
      <c r="C59" s="43">
        <f t="shared" si="10"/>
        <v>2.010752688172043</v>
      </c>
      <c r="D59" s="43">
        <f t="shared" si="11"/>
        <v>1.9354838709677418</v>
      </c>
      <c r="E59" s="38">
        <f t="shared" si="12"/>
        <v>1.2258064516129032</v>
      </c>
      <c r="F59" s="38">
        <f t="shared" si="13"/>
        <v>1</v>
      </c>
      <c r="G59" s="43">
        <f t="shared" si="14"/>
        <v>0.80645161290322576</v>
      </c>
      <c r="H59" s="43">
        <f t="shared" si="15"/>
        <v>0.63440860215053763</v>
      </c>
      <c r="I59" s="43">
        <f t="shared" si="16"/>
        <v>0.4731182795698925</v>
      </c>
    </row>
    <row r="60" spans="1:11" x14ac:dyDescent="0.25">
      <c r="A60" s="47" t="str">
        <f>$A$36</f>
        <v>A6</v>
      </c>
      <c r="B60" s="38">
        <f t="shared" si="9"/>
        <v>3.1866666666666665</v>
      </c>
      <c r="C60" s="43">
        <f t="shared" si="10"/>
        <v>2.4933333333333332</v>
      </c>
      <c r="D60" s="43">
        <f t="shared" si="11"/>
        <v>2.4</v>
      </c>
      <c r="E60" s="38">
        <f t="shared" si="12"/>
        <v>1.52</v>
      </c>
      <c r="F60" s="43">
        <f t="shared" si="13"/>
        <v>1.24</v>
      </c>
      <c r="G60" s="38">
        <f t="shared" si="14"/>
        <v>1</v>
      </c>
      <c r="H60" s="43">
        <f t="shared" si="15"/>
        <v>0.78666666666666674</v>
      </c>
      <c r="I60" s="43">
        <f t="shared" si="16"/>
        <v>0.58666666666666667</v>
      </c>
    </row>
    <row r="61" spans="1:11" x14ac:dyDescent="0.25">
      <c r="A61" s="47" t="str">
        <f>$A$37</f>
        <v>A7</v>
      </c>
      <c r="B61" s="38">
        <f t="shared" si="9"/>
        <v>4.0508474576271185</v>
      </c>
      <c r="C61" s="43">
        <f t="shared" si="10"/>
        <v>3.1694915254237284</v>
      </c>
      <c r="D61" s="43">
        <f t="shared" si="11"/>
        <v>3.0508474576271185</v>
      </c>
      <c r="E61" s="38">
        <f t="shared" si="12"/>
        <v>1.9322033898305084</v>
      </c>
      <c r="F61" s="43">
        <f t="shared" si="13"/>
        <v>1.576271186440678</v>
      </c>
      <c r="G61" s="38">
        <f t="shared" si="14"/>
        <v>1.271186440677966</v>
      </c>
      <c r="H61" s="38">
        <f t="shared" si="15"/>
        <v>1</v>
      </c>
      <c r="I61" s="43">
        <f t="shared" si="16"/>
        <v>0.74576271186440679</v>
      </c>
    </row>
    <row r="62" spans="1:11" x14ac:dyDescent="0.25">
      <c r="A62" s="47" t="str">
        <f>$A$38</f>
        <v>A8</v>
      </c>
      <c r="B62" s="38">
        <f t="shared" si="9"/>
        <v>5.4318181818181808</v>
      </c>
      <c r="C62" s="43">
        <f t="shared" si="10"/>
        <v>4.2499999999999991</v>
      </c>
      <c r="D62" s="43">
        <f t="shared" si="11"/>
        <v>4.0909090909090908</v>
      </c>
      <c r="E62" s="38">
        <f t="shared" si="12"/>
        <v>2.5909090909090908</v>
      </c>
      <c r="F62" s="43">
        <f t="shared" si="13"/>
        <v>2.1136363636363638</v>
      </c>
      <c r="G62" s="38">
        <f t="shared" si="14"/>
        <v>1.7045454545454544</v>
      </c>
      <c r="H62" s="38">
        <f t="shared" si="15"/>
        <v>1.3409090909090908</v>
      </c>
      <c r="I62" s="38">
        <f t="shared" si="16"/>
        <v>1</v>
      </c>
    </row>
    <row r="63" spans="1:11" ht="13.8" customHeight="1" x14ac:dyDescent="0.25"/>
    <row r="64" spans="1:11" x14ac:dyDescent="0.25">
      <c r="A64" s="42" t="s">
        <v>62</v>
      </c>
      <c r="B64" s="42"/>
      <c r="C64" s="42"/>
      <c r="D64" s="42"/>
      <c r="E64" s="42"/>
      <c r="F64" s="42"/>
      <c r="G64" s="42"/>
    </row>
    <row r="66" spans="1:9" x14ac:dyDescent="0.25">
      <c r="A66" s="42"/>
      <c r="B66" s="46" t="str">
        <f>$A$31</f>
        <v>A1</v>
      </c>
      <c r="C66" s="46" t="str">
        <f>$A$32</f>
        <v>A2</v>
      </c>
      <c r="D66" s="46" t="str">
        <f>$A$33</f>
        <v>A3</v>
      </c>
      <c r="E66" s="46" t="str">
        <f>$A$34</f>
        <v>A4</v>
      </c>
      <c r="F66" s="46" t="str">
        <f>$A$35</f>
        <v>A5</v>
      </c>
      <c r="G66" s="46" t="str">
        <f>$A$36</f>
        <v>A6</v>
      </c>
      <c r="H66" s="46" t="str">
        <f>$A$37</f>
        <v>A7</v>
      </c>
      <c r="I66" s="46" t="str">
        <f>$A$38</f>
        <v>A8</v>
      </c>
    </row>
    <row r="67" spans="1:9" x14ac:dyDescent="0.25">
      <c r="A67" s="47" t="str">
        <f>$A$31</f>
        <v>A1</v>
      </c>
      <c r="B67" s="38">
        <f t="shared" ref="B67:I74" si="17">B43*B55</f>
        <v>1</v>
      </c>
      <c r="C67" s="38">
        <f t="shared" si="17"/>
        <v>0.95321028821442988</v>
      </c>
      <c r="D67" s="43">
        <f t="shared" si="17"/>
        <v>1.0041841004184102</v>
      </c>
      <c r="E67" s="43">
        <f t="shared" si="17"/>
        <v>0.92320151167498987</v>
      </c>
      <c r="F67" s="43">
        <f t="shared" si="17"/>
        <v>0.93389121338912151</v>
      </c>
      <c r="G67" s="43">
        <f t="shared" si="17"/>
        <v>1.0607578525546586</v>
      </c>
      <c r="H67" s="43">
        <f t="shared" si="17"/>
        <v>0.92573221757322177</v>
      </c>
      <c r="I67" s="43">
        <f t="shared" si="17"/>
        <v>1.5235896696003466</v>
      </c>
    </row>
    <row r="68" spans="1:9" x14ac:dyDescent="0.25">
      <c r="A68" s="47" t="str">
        <f>$A$32</f>
        <v>A2</v>
      </c>
      <c r="B68" s="43">
        <f t="shared" si="17"/>
        <v>1.0490864527629231</v>
      </c>
      <c r="C68" s="38">
        <f t="shared" si="17"/>
        <v>1</v>
      </c>
      <c r="D68" s="43">
        <f t="shared" si="17"/>
        <v>1.053475935828877</v>
      </c>
      <c r="E68" s="43">
        <f t="shared" si="17"/>
        <v>0.96851819906848347</v>
      </c>
      <c r="F68" s="43">
        <f t="shared" si="17"/>
        <v>0.97973262032085562</v>
      </c>
      <c r="G68" s="43">
        <f t="shared" si="17"/>
        <v>1.1128266927769828</v>
      </c>
      <c r="H68" s="43">
        <f t="shared" si="17"/>
        <v>0.97117312834224601</v>
      </c>
      <c r="I68" s="43">
        <f t="shared" si="17"/>
        <v>1.5983772819472617</v>
      </c>
    </row>
    <row r="69" spans="1:9" x14ac:dyDescent="0.25">
      <c r="A69" s="47" t="str">
        <f>$A$33</f>
        <v>A3</v>
      </c>
      <c r="B69" s="43">
        <f t="shared" si="17"/>
        <v>0.99583333333333313</v>
      </c>
      <c r="C69" s="43">
        <f t="shared" si="17"/>
        <v>0.949238578680203</v>
      </c>
      <c r="D69" s="38">
        <f t="shared" si="17"/>
        <v>1</v>
      </c>
      <c r="E69" s="38">
        <f t="shared" si="17"/>
        <v>0.91935483870967727</v>
      </c>
      <c r="F69" s="43">
        <f t="shared" si="17"/>
        <v>0.93</v>
      </c>
      <c r="G69" s="43">
        <f t="shared" si="17"/>
        <v>1.056338028169014</v>
      </c>
      <c r="H69" s="43">
        <f t="shared" si="17"/>
        <v>0.92187499999999989</v>
      </c>
      <c r="I69" s="43">
        <f t="shared" si="17"/>
        <v>1.517241379310345</v>
      </c>
    </row>
    <row r="70" spans="1:9" x14ac:dyDescent="0.25">
      <c r="A70" s="47" t="str">
        <f>$A$34</f>
        <v>A4</v>
      </c>
      <c r="B70" s="43">
        <f t="shared" si="17"/>
        <v>1.0831871345029238</v>
      </c>
      <c r="C70" s="43">
        <f t="shared" si="17"/>
        <v>1.0325051206696947</v>
      </c>
      <c r="D70" s="38">
        <f t="shared" si="17"/>
        <v>1.0877192982456143</v>
      </c>
      <c r="E70" s="38">
        <f t="shared" si="17"/>
        <v>1</v>
      </c>
      <c r="F70" s="43">
        <f t="shared" si="17"/>
        <v>1.0115789473684211</v>
      </c>
      <c r="G70" s="43">
        <f t="shared" si="17"/>
        <v>1.1489992587101556</v>
      </c>
      <c r="H70" s="43">
        <f t="shared" si="17"/>
        <v>1.0027412280701755</v>
      </c>
      <c r="I70" s="43">
        <f t="shared" si="17"/>
        <v>1.6503327283726561</v>
      </c>
    </row>
    <row r="71" spans="1:9" x14ac:dyDescent="0.25">
      <c r="A71" s="47" t="str">
        <f>$A$35</f>
        <v>A5</v>
      </c>
      <c r="B71" s="43">
        <f t="shared" si="17"/>
        <v>1.0707885304659497</v>
      </c>
      <c r="C71" s="43">
        <f t="shared" si="17"/>
        <v>1.020686643742154</v>
      </c>
      <c r="D71" s="38">
        <f t="shared" si="17"/>
        <v>1.075268817204301</v>
      </c>
      <c r="E71" s="38">
        <f t="shared" si="17"/>
        <v>0.98855359001040588</v>
      </c>
      <c r="F71" s="38">
        <f t="shared" si="17"/>
        <v>1</v>
      </c>
      <c r="G71" s="43">
        <f t="shared" si="17"/>
        <v>1.1358473421172195</v>
      </c>
      <c r="H71" s="43">
        <f t="shared" si="17"/>
        <v>0.99126344086021501</v>
      </c>
      <c r="I71" s="43">
        <f t="shared" si="17"/>
        <v>1.6314423433444569</v>
      </c>
    </row>
    <row r="72" spans="1:9" x14ac:dyDescent="0.25">
      <c r="A72" s="47" t="str">
        <f>$A$36</f>
        <v>A6</v>
      </c>
      <c r="B72" s="43">
        <f t="shared" si="17"/>
        <v>0.94272222222222224</v>
      </c>
      <c r="C72" s="43">
        <f t="shared" si="17"/>
        <v>0.8986125211505922</v>
      </c>
      <c r="D72" s="43">
        <f t="shared" si="17"/>
        <v>0.94666666666666677</v>
      </c>
      <c r="E72" s="43">
        <f t="shared" si="17"/>
        <v>0.87032258064516121</v>
      </c>
      <c r="F72" s="43">
        <f t="shared" si="17"/>
        <v>0.88039999999999996</v>
      </c>
      <c r="G72" s="38">
        <f t="shared" si="17"/>
        <v>1</v>
      </c>
      <c r="H72" s="43">
        <f t="shared" si="17"/>
        <v>0.87270833333333342</v>
      </c>
      <c r="I72" s="43">
        <f t="shared" si="17"/>
        <v>1.43632183908046</v>
      </c>
    </row>
    <row r="73" spans="1:9" x14ac:dyDescent="0.25">
      <c r="A73" s="47" t="str">
        <f>$A$37</f>
        <v>A7</v>
      </c>
      <c r="B73" s="43">
        <f t="shared" si="17"/>
        <v>1.080225988700565</v>
      </c>
      <c r="C73" s="43">
        <f t="shared" si="17"/>
        <v>1.029682526025983</v>
      </c>
      <c r="D73" s="43">
        <f t="shared" si="17"/>
        <v>1.0847457627118646</v>
      </c>
      <c r="E73" s="43">
        <f t="shared" si="17"/>
        <v>0.99726626571897203</v>
      </c>
      <c r="F73" s="43">
        <f t="shared" si="17"/>
        <v>1.008813559322034</v>
      </c>
      <c r="G73" s="43">
        <f t="shared" si="17"/>
        <v>1.1458582000477442</v>
      </c>
      <c r="H73" s="38">
        <f t="shared" si="17"/>
        <v>1</v>
      </c>
      <c r="I73" s="43">
        <f t="shared" si="17"/>
        <v>1.6458211572180015</v>
      </c>
    </row>
    <row r="74" spans="1:9" x14ac:dyDescent="0.25">
      <c r="A74" s="47" t="str">
        <f>$A$38</f>
        <v>A8</v>
      </c>
      <c r="B74" s="43">
        <f t="shared" si="17"/>
        <v>0.65634469696969688</v>
      </c>
      <c r="C74" s="43">
        <f t="shared" si="17"/>
        <v>0.62563451776649737</v>
      </c>
      <c r="D74" s="43">
        <f t="shared" si="17"/>
        <v>0.65909090909090917</v>
      </c>
      <c r="E74" s="43">
        <f t="shared" si="17"/>
        <v>0.6059384164222873</v>
      </c>
      <c r="F74" s="43">
        <f t="shared" si="17"/>
        <v>0.61295454545454542</v>
      </c>
      <c r="G74" s="43">
        <f t="shared" si="17"/>
        <v>0.69622279129321374</v>
      </c>
      <c r="H74" s="43">
        <f t="shared" si="17"/>
        <v>0.60759943181818166</v>
      </c>
      <c r="I74" s="38">
        <f t="shared" si="17"/>
        <v>1</v>
      </c>
    </row>
    <row r="75" spans="1:9" x14ac:dyDescent="0.25">
      <c r="A75" s="55"/>
      <c r="B75" s="43"/>
      <c r="C75" s="43"/>
    </row>
    <row r="77" spans="1:9" ht="13.8" customHeight="1" x14ac:dyDescent="0.25">
      <c r="A77" s="49" t="s">
        <v>63</v>
      </c>
      <c r="B77" s="49"/>
      <c r="C77" s="49"/>
      <c r="D77" s="49">
        <f>SUM(B67:I74)</f>
        <v>65.582505678018649</v>
      </c>
    </row>
    <row r="78" spans="1:9" x14ac:dyDescent="0.25">
      <c r="A78" s="49" t="s">
        <v>47</v>
      </c>
      <c r="B78" s="50"/>
      <c r="C78" s="50"/>
      <c r="D78" s="49">
        <v>8</v>
      </c>
    </row>
    <row r="79" spans="1:9" x14ac:dyDescent="0.25">
      <c r="A79" s="51" t="s">
        <v>64</v>
      </c>
      <c r="B79" s="51"/>
      <c r="C79" s="52"/>
      <c r="D79" s="49">
        <f>D77/(D78*D78)</f>
        <v>1.0247266512190414</v>
      </c>
    </row>
  </sheetData>
  <mergeCells count="8">
    <mergeCell ref="C9:F10"/>
    <mergeCell ref="C19:F20"/>
    <mergeCell ref="F30:I31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Step 1</vt:lpstr>
      <vt:lpstr>Step 2</vt:lpstr>
      <vt:lpstr>n=2</vt:lpstr>
      <vt:lpstr>n=3</vt:lpstr>
      <vt:lpstr>n=4</vt:lpstr>
      <vt:lpstr>n=5</vt:lpstr>
      <vt:lpstr>n=6</vt:lpstr>
      <vt:lpstr>n=7</vt:lpstr>
      <vt:lpstr>n=8</vt:lpstr>
    </vt:vector>
  </TitlesOfParts>
  <Company>Katz Graduate School of 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Saaty</dc:creator>
  <cp:lastModifiedBy>Dylan Rohar</cp:lastModifiedBy>
  <dcterms:created xsi:type="dcterms:W3CDTF">2010-03-21T23:24:20Z</dcterms:created>
  <dcterms:modified xsi:type="dcterms:W3CDTF">2018-03-21T22:32:24Z</dcterms:modified>
</cp:coreProperties>
</file>