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525" windowWidth="20730" windowHeight="11700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L41" i="1"/>
  <c r="L42" i="1"/>
  <c r="L43" i="1"/>
  <c r="L40" i="1"/>
  <c r="K42" i="1"/>
  <c r="I41" i="1"/>
  <c r="I42" i="1"/>
  <c r="I43" i="1"/>
  <c r="I40" i="1"/>
  <c r="H42" i="1"/>
  <c r="F41" i="1"/>
  <c r="F42" i="1"/>
  <c r="F43" i="1"/>
  <c r="F40" i="1"/>
  <c r="E42" i="1"/>
  <c r="C41" i="1"/>
  <c r="C42" i="1"/>
  <c r="C43" i="1"/>
  <c r="C40" i="1"/>
  <c r="B42" i="1"/>
  <c r="C47" i="1" l="1"/>
  <c r="C48" i="1"/>
  <c r="C49" i="1"/>
  <c r="C46" i="1"/>
  <c r="F34" i="1"/>
  <c r="F35" i="1"/>
  <c r="F36" i="1"/>
  <c r="F33" i="1"/>
  <c r="F24" i="1"/>
  <c r="F25" i="1"/>
  <c r="F26" i="1"/>
  <c r="F23" i="1"/>
  <c r="F16" i="1"/>
  <c r="F17" i="1"/>
  <c r="F18" i="1"/>
  <c r="F15" i="1"/>
  <c r="F8" i="1"/>
  <c r="F9" i="1"/>
  <c r="F10" i="1"/>
  <c r="F7" i="1"/>
  <c r="C50" i="1" l="1"/>
  <c r="D48" i="1" s="1"/>
  <c r="D47" i="1" l="1"/>
  <c r="D49" i="1"/>
  <c r="D46" i="1"/>
</calcChain>
</file>

<file path=xl/sharedStrings.xml><?xml version="1.0" encoding="utf-8"?>
<sst xmlns="http://schemas.openxmlformats.org/spreadsheetml/2006/main" count="66" uniqueCount="32">
  <si>
    <t>Economic</t>
  </si>
  <si>
    <t>Benefits</t>
  </si>
  <si>
    <t>Social</t>
  </si>
  <si>
    <t>Opportunities</t>
  </si>
  <si>
    <t>Costs</t>
  </si>
  <si>
    <t>Risks</t>
  </si>
  <si>
    <t>(Weight the Ideal priorities from the decision subnets and sum for Benefits, Opportunities, Costs and Risks results at the control hierarchy level)</t>
  </si>
  <si>
    <t>=</t>
  </si>
  <si>
    <t>Wtd Sum</t>
  </si>
  <si>
    <t>SYNTHESIZING</t>
  </si>
  <si>
    <t>Benefits priority</t>
  </si>
  <si>
    <t>Opportunities priority</t>
  </si>
  <si>
    <t>Costs priority</t>
  </si>
  <si>
    <t>Risks priority</t>
  </si>
  <si>
    <t>bB+oO-cC-rR</t>
  </si>
  <si>
    <t>+</t>
  </si>
  <si>
    <t>-</t>
  </si>
  <si>
    <t xml:space="preserve">  Additive(negative) formula</t>
  </si>
  <si>
    <t>(bB*oO)/(cC*rR)</t>
  </si>
  <si>
    <t xml:space="preserve">       Multiplicative Formula</t>
  </si>
  <si>
    <t>Normalized values</t>
  </si>
  <si>
    <t>Raw values</t>
  </si>
  <si>
    <t>sum</t>
  </si>
  <si>
    <t>Best strategy to deal with the refugees (Leibel/Lebsack)</t>
  </si>
  <si>
    <t>Force european solution</t>
  </si>
  <si>
    <t>Let everybody in</t>
  </si>
  <si>
    <t>Let nobody in</t>
  </si>
  <si>
    <t>Turkey deal (do nothing)</t>
  </si>
  <si>
    <t>Demographic</t>
  </si>
  <si>
    <t>Security</t>
  </si>
  <si>
    <t>Cultural</t>
  </si>
  <si>
    <t>Wtd,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</si>
</sst>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8FF"/>
        <bgColor indexed="64"/>
      </patternFill>
    </fill>
    <fill>
      <patternFill patternType="solid">
        <fgColor rgb="FFFFFFA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65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165" fontId="0" fillId="2" borderId="0" xfId="0" applyNumberFormat="1" applyFill="1" applyAlignment="1">
      <alignment horizontal="right"/>
    </xf>
    <xf numFmtId="165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165" fontId="1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Border="1" applyAlignment="1">
      <alignment horizontal="right"/>
    </xf>
    <xf numFmtId="165" fontId="0" fillId="3" borderId="1" xfId="0" applyNumberFormat="1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5" fontId="1" fillId="3" borderId="0" xfId="0" applyNumberFormat="1" applyFont="1" applyFill="1"/>
    <xf numFmtId="165" fontId="0" fillId="4" borderId="0" xfId="0" applyNumberFormat="1" applyFill="1" applyAlignment="1">
      <alignment horizontal="right"/>
    </xf>
    <xf numFmtId="165" fontId="0" fillId="4" borderId="1" xfId="0" applyNumberFormat="1" applyFill="1" applyBorder="1"/>
    <xf numFmtId="165" fontId="1" fillId="4" borderId="0" xfId="0" applyNumberFormat="1" applyFont="1" applyFill="1"/>
    <xf numFmtId="0" fontId="0" fillId="5" borderId="0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165" fontId="1" fillId="5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164" fontId="1" fillId="4" borderId="0" xfId="0" applyNumberFormat="1" applyFont="1" applyFill="1"/>
    <xf numFmtId="0" fontId="1" fillId="5" borderId="0" xfId="0" applyFont="1" applyFill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165" fontId="0" fillId="5" borderId="1" xfId="0" applyNumberFormat="1" applyFill="1" applyBorder="1" applyAlignment="1">
      <alignment horizontal="right"/>
    </xf>
    <xf numFmtId="165" fontId="0" fillId="5" borderId="0" xfId="0" applyNumberFormat="1" applyFill="1" applyAlignment="1">
      <alignment horizontal="right"/>
    </xf>
    <xf numFmtId="165" fontId="1" fillId="0" borderId="2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Medium7"/>
  <colors>
    <mruColors>
      <color rgb="FFFFFFAA"/>
      <color rgb="FFFFC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workbookViewId="0">
      <selection activeCell="A4" sqref="A4"/>
    </sheetView>
  </sheetViews>
  <sheetFormatPr baseColWidth="10" defaultColWidth="11" defaultRowHeight="15.75" x14ac:dyDescent="0.25"/>
  <cols>
    <col min="1" max="1" width="21.75" customWidth="1"/>
    <col min="2" max="2" width="16.625" customWidth="1"/>
    <col min="3" max="3" width="13.5" customWidth="1"/>
    <col min="4" max="4" width="11.125" customWidth="1"/>
    <col min="5" max="5" width="11.25" customWidth="1"/>
    <col min="6" max="6" width="20.125" customWidth="1"/>
    <col min="7" max="7" width="23.5" customWidth="1"/>
    <col min="8" max="8" width="20.75" bestFit="1" customWidth="1"/>
    <col min="9" max="9" width="20" customWidth="1"/>
    <col min="10" max="10" width="20.75" bestFit="1" customWidth="1"/>
    <col min="11" max="11" width="18.875" bestFit="1" customWidth="1"/>
    <col min="12" max="12" width="17" customWidth="1"/>
    <col min="16" max="16" width="13" bestFit="1" customWidth="1"/>
    <col min="17" max="17" width="13" customWidth="1"/>
    <col min="21" max="21" width="13" bestFit="1" customWidth="1"/>
  </cols>
  <sheetData>
    <row r="1" spans="1:22" s="14" customFormat="1" x14ac:dyDescent="0.25">
      <c r="A1" s="14" t="s">
        <v>23</v>
      </c>
    </row>
    <row r="2" spans="1:22" s="14" customFormat="1" x14ac:dyDescent="0.25"/>
    <row r="3" spans="1:22" x14ac:dyDescent="0.25">
      <c r="A3" s="15" t="s">
        <v>6</v>
      </c>
      <c r="B3" s="15"/>
    </row>
    <row r="4" spans="1:22" x14ac:dyDescent="0.25">
      <c r="B4" s="48" t="s">
        <v>1</v>
      </c>
      <c r="C4" s="48"/>
      <c r="D4" s="48"/>
      <c r="E4" s="48"/>
      <c r="F4" s="36">
        <v>0.31756600000000001</v>
      </c>
      <c r="G4" s="19" t="s">
        <v>10</v>
      </c>
      <c r="L4" s="3"/>
      <c r="M4" s="14"/>
      <c r="N4" s="14"/>
      <c r="O4" s="14"/>
      <c r="P4" s="14"/>
      <c r="Q4" s="3"/>
      <c r="R4" s="14"/>
      <c r="S4" s="14"/>
      <c r="T4" s="14"/>
      <c r="U4" s="14"/>
      <c r="V4" s="2"/>
    </row>
    <row r="5" spans="1:22" x14ac:dyDescent="0.25">
      <c r="B5" s="9" t="s">
        <v>28</v>
      </c>
      <c r="C5" s="9" t="s">
        <v>0</v>
      </c>
      <c r="D5" s="9" t="s">
        <v>29</v>
      </c>
      <c r="E5" s="9" t="s">
        <v>2</v>
      </c>
      <c r="F5" s="28" t="s">
        <v>31</v>
      </c>
      <c r="G5" s="17"/>
      <c r="L5" s="3"/>
      <c r="M5" s="14"/>
      <c r="N5" s="14"/>
      <c r="O5" s="14"/>
      <c r="P5" s="14"/>
      <c r="Q5" s="3"/>
      <c r="R5" s="14"/>
      <c r="S5" s="14"/>
      <c r="T5" s="14"/>
      <c r="U5" s="14"/>
      <c r="V5" s="2"/>
    </row>
    <row r="6" spans="1:22" s="8" customFormat="1" x14ac:dyDescent="0.25">
      <c r="A6" s="13"/>
      <c r="B6" s="18">
        <v>4.9299999999999997E-2</v>
      </c>
      <c r="C6" s="18">
        <v>0.34506999999999999</v>
      </c>
      <c r="D6" s="18">
        <v>0.33099000000000001</v>
      </c>
      <c r="E6" s="18">
        <v>0.27465000000000001</v>
      </c>
      <c r="F6" s="21"/>
      <c r="G6" s="22"/>
      <c r="H6"/>
      <c r="I6"/>
      <c r="J6"/>
      <c r="K6"/>
      <c r="M6" s="14"/>
      <c r="N6" s="14"/>
      <c r="O6" s="14"/>
      <c r="P6" s="14"/>
      <c r="R6" s="14"/>
      <c r="S6" s="14"/>
      <c r="T6" s="14"/>
      <c r="U6" s="14"/>
    </row>
    <row r="7" spans="1:22" x14ac:dyDescent="0.25">
      <c r="A7" t="s">
        <v>24</v>
      </c>
      <c r="B7" s="5">
        <v>1</v>
      </c>
      <c r="C7" s="5">
        <v>1</v>
      </c>
      <c r="D7" s="5">
        <v>1</v>
      </c>
      <c r="E7" s="5">
        <v>1</v>
      </c>
      <c r="F7" s="20">
        <f>$B$6*B7+$C$6*C7+$D$6*D7+$E$6*E7</f>
        <v>1.0000100000000001</v>
      </c>
      <c r="G7" s="17"/>
      <c r="K7" s="1"/>
      <c r="L7" s="1"/>
      <c r="M7" s="14"/>
      <c r="N7" s="14"/>
      <c r="O7" s="14"/>
      <c r="P7" s="14"/>
      <c r="Q7" s="1"/>
      <c r="R7" s="14"/>
      <c r="S7" s="14"/>
      <c r="T7" s="14"/>
      <c r="U7" s="14"/>
    </row>
    <row r="8" spans="1:22" x14ac:dyDescent="0.25">
      <c r="A8" t="s">
        <v>25</v>
      </c>
      <c r="B8" s="5">
        <v>1</v>
      </c>
      <c r="C8" s="5">
        <v>0.59269400000000005</v>
      </c>
      <c r="D8" s="5">
        <v>0.42580000000000001</v>
      </c>
      <c r="E8" s="5">
        <v>0.62061999999999995</v>
      </c>
      <c r="F8" s="20">
        <f t="shared" ref="F8:G10" si="0">$B$6*B8+$C$6*C8+$D$6*D8+$E$6*E8</f>
        <v>0.56520974357999998</v>
      </c>
      <c r="G8" s="17"/>
      <c r="K8" s="1"/>
      <c r="L8" s="1"/>
      <c r="M8" s="14"/>
      <c r="N8" s="14"/>
      <c r="O8" s="14"/>
      <c r="P8" s="14"/>
      <c r="Q8" s="1"/>
      <c r="R8" s="14"/>
      <c r="S8" s="14"/>
      <c r="T8" s="14"/>
      <c r="U8" s="14"/>
    </row>
    <row r="9" spans="1:22" x14ac:dyDescent="0.25">
      <c r="A9" t="s">
        <v>26</v>
      </c>
      <c r="B9" s="5">
        <v>1</v>
      </c>
      <c r="C9" s="5">
        <v>0.682176</v>
      </c>
      <c r="D9" s="5">
        <v>0.53354699999999999</v>
      </c>
      <c r="E9" s="5">
        <v>0.58524100000000001</v>
      </c>
      <c r="F9" s="20">
        <f t="shared" si="0"/>
        <v>0.62203363450000004</v>
      </c>
      <c r="G9" s="17"/>
      <c r="K9" s="1"/>
      <c r="L9" s="1"/>
      <c r="M9" s="14"/>
      <c r="N9" s="14"/>
      <c r="O9" s="14"/>
      <c r="P9" s="14"/>
      <c r="Q9" s="1"/>
      <c r="R9" s="14"/>
      <c r="S9" s="14"/>
      <c r="T9" s="14"/>
      <c r="U9" s="14"/>
    </row>
    <row r="10" spans="1:22" x14ac:dyDescent="0.25">
      <c r="A10" t="s">
        <v>27</v>
      </c>
      <c r="B10" s="5">
        <v>1</v>
      </c>
      <c r="C10" s="5">
        <v>0.91802799999999996</v>
      </c>
      <c r="D10" s="5">
        <v>0.46588400000000002</v>
      </c>
      <c r="E10" s="5">
        <v>0.81419200000000003</v>
      </c>
      <c r="F10" s="20">
        <f t="shared" si="0"/>
        <v>0.74390469992000008</v>
      </c>
      <c r="G10" s="17"/>
      <c r="K10" s="1"/>
      <c r="L10" s="1"/>
      <c r="M10" s="14"/>
      <c r="N10" s="14"/>
      <c r="O10" s="14"/>
      <c r="P10" s="14"/>
      <c r="Q10" s="1"/>
    </row>
    <row r="11" spans="1:22" x14ac:dyDescent="0.25">
      <c r="G11" s="1"/>
      <c r="R11" s="14"/>
      <c r="S11" s="14"/>
      <c r="T11" s="14"/>
      <c r="U11" s="14"/>
    </row>
    <row r="12" spans="1:22" x14ac:dyDescent="0.25">
      <c r="B12" s="49" t="s">
        <v>3</v>
      </c>
      <c r="C12" s="49"/>
      <c r="D12" s="49"/>
      <c r="E12" s="49"/>
      <c r="F12" s="37">
        <v>0.24604200000000001</v>
      </c>
      <c r="G12" s="23" t="s">
        <v>11</v>
      </c>
    </row>
    <row r="13" spans="1:22" x14ac:dyDescent="0.25">
      <c r="B13" s="24" t="s">
        <v>30</v>
      </c>
      <c r="C13" s="24" t="s">
        <v>28</v>
      </c>
      <c r="D13" s="24" t="s">
        <v>0</v>
      </c>
      <c r="E13" s="24" t="s">
        <v>29</v>
      </c>
      <c r="F13" s="24" t="s">
        <v>31</v>
      </c>
      <c r="G13" s="24"/>
    </row>
    <row r="14" spans="1:22" x14ac:dyDescent="0.25">
      <c r="B14" s="25">
        <v>0.17807999999999999</v>
      </c>
      <c r="C14" s="25">
        <v>0.26112000000000002</v>
      </c>
      <c r="D14" s="25">
        <v>0.38701000000000002</v>
      </c>
      <c r="E14" s="25">
        <v>0.17379</v>
      </c>
      <c r="F14" s="26"/>
      <c r="G14" s="27"/>
    </row>
    <row r="15" spans="1:22" x14ac:dyDescent="0.25">
      <c r="A15" t="s">
        <v>24</v>
      </c>
      <c r="B15" s="6">
        <v>1</v>
      </c>
      <c r="C15" s="6">
        <v>1</v>
      </c>
      <c r="D15" s="6">
        <v>1</v>
      </c>
      <c r="E15" s="6">
        <v>1</v>
      </c>
      <c r="F15" s="29">
        <f>$B$14*B15+$C$14*C15+$D$14*D15+$E$14*E15</f>
        <v>1</v>
      </c>
      <c r="G15" s="10"/>
    </row>
    <row r="16" spans="1:22" x14ac:dyDescent="0.25">
      <c r="A16" t="s">
        <v>25</v>
      </c>
      <c r="B16" s="6">
        <v>0.50425799999999998</v>
      </c>
      <c r="C16" s="6">
        <v>0.40635399999999999</v>
      </c>
      <c r="D16" s="6">
        <v>0.48783399999999999</v>
      </c>
      <c r="E16" s="6">
        <v>1</v>
      </c>
      <c r="F16" s="29">
        <f t="shared" ref="F16:F18" si="1">$B$14*B16+$C$14*C16+$D$14*D16+$E$14*E16</f>
        <v>0.55849205745999997</v>
      </c>
      <c r="G16" s="10"/>
    </row>
    <row r="17" spans="1:24" x14ac:dyDescent="0.25">
      <c r="A17" t="s">
        <v>26</v>
      </c>
      <c r="B17" s="6">
        <v>0.202014</v>
      </c>
      <c r="C17" s="6">
        <v>0.26511200000000001</v>
      </c>
      <c r="D17" s="6">
        <v>0.18645200000000001</v>
      </c>
      <c r="E17" s="6">
        <v>1</v>
      </c>
      <c r="F17" s="29">
        <f t="shared" si="1"/>
        <v>0.35114948707999999</v>
      </c>
      <c r="G17" s="10"/>
    </row>
    <row r="18" spans="1:24" x14ac:dyDescent="0.25">
      <c r="A18" t="s">
        <v>27</v>
      </c>
      <c r="B18" s="6">
        <v>0.456179</v>
      </c>
      <c r="C18" s="6">
        <v>0.78414399999999995</v>
      </c>
      <c r="D18" s="6">
        <v>0.84668600000000005</v>
      </c>
      <c r="E18" s="6">
        <v>1</v>
      </c>
      <c r="F18" s="29">
        <f t="shared" si="1"/>
        <v>0.78745798645999998</v>
      </c>
      <c r="G18" s="10"/>
    </row>
    <row r="20" spans="1:24" x14ac:dyDescent="0.25">
      <c r="A20" s="13"/>
      <c r="B20" s="46" t="s">
        <v>4</v>
      </c>
      <c r="C20" s="46"/>
      <c r="D20" s="46"/>
      <c r="E20" s="46"/>
      <c r="F20" s="38">
        <v>0.124658</v>
      </c>
      <c r="G20" s="7" t="s">
        <v>12</v>
      </c>
    </row>
    <row r="21" spans="1:24" x14ac:dyDescent="0.25">
      <c r="B21" s="11" t="s">
        <v>28</v>
      </c>
      <c r="C21" s="11" t="s">
        <v>0</v>
      </c>
      <c r="D21" s="11" t="s">
        <v>29</v>
      </c>
      <c r="E21" s="11" t="s">
        <v>2</v>
      </c>
      <c r="F21" s="30" t="s">
        <v>8</v>
      </c>
      <c r="G21" s="7"/>
    </row>
    <row r="22" spans="1:24" s="4" customFormat="1" x14ac:dyDescent="0.25">
      <c r="B22" s="31">
        <v>8.2119999999999999E-2</v>
      </c>
      <c r="C22" s="31">
        <v>0.26229000000000002</v>
      </c>
      <c r="D22" s="31">
        <v>0.24878</v>
      </c>
      <c r="E22" s="31">
        <v>0.40681</v>
      </c>
      <c r="F22" s="31"/>
      <c r="G22" s="31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x14ac:dyDescent="0.25">
      <c r="A23" t="s">
        <v>24</v>
      </c>
      <c r="B23" s="7">
        <v>1</v>
      </c>
      <c r="C23" s="7">
        <v>0.84883900000000001</v>
      </c>
      <c r="D23" s="7">
        <v>0.27126400000000001</v>
      </c>
      <c r="E23" s="7">
        <v>0.56363399999999997</v>
      </c>
      <c r="F23" s="32">
        <f>$B$22*B23+$C$22*C23+$D$22*D23+$E$22*E23</f>
        <v>0.60153898677000006</v>
      </c>
      <c r="G23" s="7"/>
    </row>
    <row r="24" spans="1:24" x14ac:dyDescent="0.25">
      <c r="A24" t="s">
        <v>25</v>
      </c>
      <c r="B24" s="7">
        <v>1</v>
      </c>
      <c r="C24" s="7">
        <v>0.76650200000000002</v>
      </c>
      <c r="D24" s="7">
        <v>0.45657500000000001</v>
      </c>
      <c r="E24" s="7">
        <v>1</v>
      </c>
      <c r="F24" s="32">
        <f t="shared" ref="F24:F26" si="2">$B$22*B24+$C$22*C24+$D$22*D24+$E$22*E24</f>
        <v>0.80356253808</v>
      </c>
      <c r="G24" s="7"/>
    </row>
    <row r="25" spans="1:24" x14ac:dyDescent="0.25">
      <c r="A25" t="s">
        <v>26</v>
      </c>
      <c r="B25" s="7">
        <v>1</v>
      </c>
      <c r="C25" s="7">
        <v>1</v>
      </c>
      <c r="D25" s="7">
        <v>1</v>
      </c>
      <c r="E25" s="7">
        <v>0.529586</v>
      </c>
      <c r="F25" s="32">
        <f t="shared" si="2"/>
        <v>0.80863088066</v>
      </c>
      <c r="G25" s="7"/>
    </row>
    <row r="26" spans="1:24" x14ac:dyDescent="0.25">
      <c r="A26" t="s">
        <v>27</v>
      </c>
      <c r="B26" s="7">
        <v>1</v>
      </c>
      <c r="C26" s="7">
        <v>0.42864600000000003</v>
      </c>
      <c r="D26" s="7">
        <v>0.27738000000000002</v>
      </c>
      <c r="E26" s="7">
        <v>0.44733299999999998</v>
      </c>
      <c r="F26" s="32">
        <f t="shared" si="2"/>
        <v>0.44553569346999999</v>
      </c>
      <c r="G26" s="7"/>
    </row>
    <row r="30" spans="1:24" x14ac:dyDescent="0.25">
      <c r="B30" s="47" t="s">
        <v>5</v>
      </c>
      <c r="C30" s="47"/>
      <c r="D30" s="47"/>
      <c r="E30" s="47"/>
      <c r="F30" s="39">
        <v>0.31173400000000001</v>
      </c>
      <c r="G30" s="50" t="s">
        <v>13</v>
      </c>
    </row>
    <row r="31" spans="1:24" x14ac:dyDescent="0.25">
      <c r="B31" s="33" t="s">
        <v>30</v>
      </c>
      <c r="C31" s="33" t="s">
        <v>0</v>
      </c>
      <c r="D31" s="33" t="s">
        <v>29</v>
      </c>
      <c r="E31" s="33" t="s">
        <v>2</v>
      </c>
      <c r="F31" s="33" t="s">
        <v>8</v>
      </c>
      <c r="G31" s="33"/>
      <c r="I31" s="16"/>
    </row>
    <row r="32" spans="1:24" x14ac:dyDescent="0.25">
      <c r="B32" s="51">
        <v>0.20734</v>
      </c>
      <c r="C32" s="51">
        <v>0.19686999999999999</v>
      </c>
      <c r="D32" s="51">
        <v>0.27526</v>
      </c>
      <c r="E32" s="51">
        <v>0.32052999999999998</v>
      </c>
      <c r="F32" s="34"/>
      <c r="G32" s="34"/>
    </row>
    <row r="33" spans="1:12" x14ac:dyDescent="0.25">
      <c r="A33" t="s">
        <v>24</v>
      </c>
      <c r="B33" s="52">
        <v>0.50989200000000001</v>
      </c>
      <c r="C33" s="52">
        <v>0.48734</v>
      </c>
      <c r="D33" s="52">
        <v>0.30168600000000001</v>
      </c>
      <c r="E33" s="52">
        <v>0.40797600000000001</v>
      </c>
      <c r="F33" s="35">
        <f>$B$32*B33+$C$32*C33+$D$32*D33+$E$32*E33</f>
        <v>0.41547426871999998</v>
      </c>
      <c r="G33" s="12"/>
    </row>
    <row r="34" spans="1:12" x14ac:dyDescent="0.25">
      <c r="A34" t="s">
        <v>25</v>
      </c>
      <c r="B34" s="52">
        <v>0.84365400000000002</v>
      </c>
      <c r="C34" s="52">
        <v>0.80317099999999997</v>
      </c>
      <c r="D34" s="52">
        <v>0.93013500000000005</v>
      </c>
      <c r="E34" s="52">
        <v>0.84266399999999997</v>
      </c>
      <c r="F34" s="35">
        <f t="shared" ref="F34:F36" si="3">$B$32*B34+$C$32*C34+$D$32*D34+$E$32*E34</f>
        <v>0.85917154714999988</v>
      </c>
      <c r="G34" s="12"/>
    </row>
    <row r="35" spans="1:12" x14ac:dyDescent="0.25">
      <c r="A35" t="s">
        <v>26</v>
      </c>
      <c r="B35" s="52">
        <v>1</v>
      </c>
      <c r="C35" s="52">
        <v>1</v>
      </c>
      <c r="D35" s="52">
        <v>1</v>
      </c>
      <c r="E35" s="52">
        <v>1</v>
      </c>
      <c r="F35" s="35">
        <f t="shared" si="3"/>
        <v>1</v>
      </c>
      <c r="G35" s="12"/>
    </row>
    <row r="36" spans="1:12" x14ac:dyDescent="0.25">
      <c r="A36" t="s">
        <v>27</v>
      </c>
      <c r="B36" s="52">
        <v>0.50241800000000003</v>
      </c>
      <c r="C36" s="52">
        <v>0.43727100000000002</v>
      </c>
      <c r="D36" s="52">
        <v>0.40762300000000001</v>
      </c>
      <c r="E36" s="52">
        <v>0.475628</v>
      </c>
      <c r="F36" s="35">
        <f t="shared" si="3"/>
        <v>0.45491223971</v>
      </c>
      <c r="G36" s="12"/>
    </row>
    <row r="39" spans="1:12" ht="18.75" x14ac:dyDescent="0.3">
      <c r="A39" t="s">
        <v>9</v>
      </c>
      <c r="B39" s="43" t="s">
        <v>14</v>
      </c>
      <c r="C39" t="s">
        <v>17</v>
      </c>
    </row>
    <row r="40" spans="1:12" hidden="1" x14ac:dyDescent="0.25">
      <c r="C40" s="53">
        <f>F7</f>
        <v>1.0000100000000001</v>
      </c>
      <c r="F40" s="53">
        <f>F15</f>
        <v>1</v>
      </c>
      <c r="I40" s="53">
        <f>F23</f>
        <v>0.60153898677000006</v>
      </c>
      <c r="K40" s="42"/>
      <c r="L40" s="53">
        <f>F33</f>
        <v>0.41547426871999998</v>
      </c>
    </row>
    <row r="41" spans="1:12" hidden="1" x14ac:dyDescent="0.25">
      <c r="C41" s="53">
        <f t="shared" ref="C41:C43" si="4">F8</f>
        <v>0.56520974357999998</v>
      </c>
      <c r="F41" s="53">
        <f t="shared" ref="F41:F43" si="5">F16</f>
        <v>0.55849205745999997</v>
      </c>
      <c r="I41" s="53">
        <f t="shared" ref="I41:I43" si="6">F24</f>
        <v>0.80356253808</v>
      </c>
      <c r="K41" s="42"/>
      <c r="L41" s="53">
        <f t="shared" ref="L41:L43" si="7">F34</f>
        <v>0.85917154714999988</v>
      </c>
    </row>
    <row r="42" spans="1:12" hidden="1" x14ac:dyDescent="0.25">
      <c r="B42" s="36">
        <f>F4</f>
        <v>0.31756600000000001</v>
      </c>
      <c r="C42" s="53">
        <f t="shared" si="4"/>
        <v>0.62203363450000004</v>
      </c>
      <c r="D42" s="41" t="s">
        <v>15</v>
      </c>
      <c r="E42" s="37">
        <f>F12</f>
        <v>0.24604200000000001</v>
      </c>
      <c r="F42" s="53">
        <f t="shared" si="5"/>
        <v>0.35114948707999999</v>
      </c>
      <c r="G42" s="41" t="s">
        <v>16</v>
      </c>
      <c r="H42" s="38">
        <f>F20</f>
        <v>0.124658</v>
      </c>
      <c r="I42" s="53">
        <f t="shared" si="6"/>
        <v>0.80863088066</v>
      </c>
      <c r="J42" s="41" t="s">
        <v>16</v>
      </c>
      <c r="K42" s="39">
        <f>F30</f>
        <v>0.31173400000000001</v>
      </c>
      <c r="L42" s="53">
        <f t="shared" si="7"/>
        <v>1</v>
      </c>
    </row>
    <row r="43" spans="1:12" hidden="1" x14ac:dyDescent="0.25">
      <c r="C43" s="53">
        <f t="shared" si="4"/>
        <v>0.74390469992000008</v>
      </c>
      <c r="F43" s="53">
        <f t="shared" si="5"/>
        <v>0.78745798645999998</v>
      </c>
      <c r="I43" s="53">
        <f t="shared" si="6"/>
        <v>0.44553569346999999</v>
      </c>
      <c r="K43" s="42"/>
      <c r="L43" s="53">
        <f t="shared" si="7"/>
        <v>0.45491223971</v>
      </c>
    </row>
    <row r="44" spans="1:12" hidden="1" x14ac:dyDescent="0.25"/>
    <row r="45" spans="1:12" x14ac:dyDescent="0.25">
      <c r="C45" t="s">
        <v>21</v>
      </c>
      <c r="D45" t="s">
        <v>20</v>
      </c>
    </row>
    <row r="46" spans="1:12" x14ac:dyDescent="0.25">
      <c r="A46" t="s">
        <v>24</v>
      </c>
      <c r="C46" s="40">
        <f>$B$42*C40+$E$42*F40-$H$42*I40-$K$42*L40</f>
        <v>0.3591070729620649</v>
      </c>
      <c r="D46" s="40">
        <f>C46/$C$50</f>
        <v>0.8715327693759205</v>
      </c>
    </row>
    <row r="47" spans="1:12" x14ac:dyDescent="0.25">
      <c r="A47" t="s">
        <v>25</v>
      </c>
      <c r="C47" s="40">
        <f t="shared" ref="C47:C49" si="8">$B$42*C41+$E$42*F41-$H$42*I41-$K$42*L41</f>
        <v>-5.1099581719935117E-2</v>
      </c>
      <c r="D47" s="40">
        <f t="shared" ref="D47:D49" si="9">C47/$C$50</f>
        <v>-0.12401582514926061</v>
      </c>
    </row>
    <row r="48" spans="1:12" ht="23.25" x14ac:dyDescent="0.35">
      <c r="A48" t="s">
        <v>26</v>
      </c>
      <c r="B48" s="44" t="s">
        <v>7</v>
      </c>
      <c r="C48" s="40">
        <f t="shared" si="8"/>
        <v>-0.12860205304754993</v>
      </c>
      <c r="D48" s="40">
        <f t="shared" si="9"/>
        <v>-0.31210998579189819</v>
      </c>
    </row>
    <row r="49" spans="1:4" x14ac:dyDescent="0.25">
      <c r="A49" t="s">
        <v>27</v>
      </c>
      <c r="C49" s="40">
        <f t="shared" si="8"/>
        <v>0.2326353772290457</v>
      </c>
      <c r="D49" s="40">
        <f t="shared" si="9"/>
        <v>0.56459304156523826</v>
      </c>
    </row>
    <row r="50" spans="1:4" x14ac:dyDescent="0.25">
      <c r="B50" s="8" t="s">
        <v>22</v>
      </c>
      <c r="C50" s="45">
        <f>SUM(C46:C49)</f>
        <v>0.41204081542362558</v>
      </c>
    </row>
    <row r="51" spans="1:4" ht="18.75" x14ac:dyDescent="0.3">
      <c r="B51" s="43" t="s">
        <v>18</v>
      </c>
      <c r="C51" t="s">
        <v>19</v>
      </c>
    </row>
    <row r="53" spans="1:4" x14ac:dyDescent="0.25">
      <c r="A53" t="s">
        <v>24</v>
      </c>
      <c r="C53" s="40">
        <f>(F4*F7*F12*F15)/(F20*F23*F30*F33)</f>
        <v>8.0451723295341431</v>
      </c>
    </row>
    <row r="54" spans="1:4" x14ac:dyDescent="0.25">
      <c r="A54" t="s">
        <v>25</v>
      </c>
      <c r="C54" s="40">
        <f>(F4*F8*F12*F16)/(F20*F24*F30*F34)</f>
        <v>0.91931848672145611</v>
      </c>
    </row>
    <row r="55" spans="1:4" x14ac:dyDescent="0.25">
      <c r="A55" t="s">
        <v>26</v>
      </c>
      <c r="C55" s="40">
        <f>(F4*F9*F12*F17)/(F20*F25*F30*F35)</f>
        <v>0.54311838548856717</v>
      </c>
    </row>
    <row r="56" spans="1:4" x14ac:dyDescent="0.25">
      <c r="A56" t="s">
        <v>27</v>
      </c>
      <c r="C56" s="40">
        <f>(F4*F10*F12*F18)/(F20*F26*F30*F36)</f>
        <v>5.8113026017494231</v>
      </c>
    </row>
  </sheetData>
  <mergeCells count="4">
    <mergeCell ref="B20:E20"/>
    <mergeCell ref="B30:E30"/>
    <mergeCell ref="B4:E4"/>
    <mergeCell ref="B12:E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Lebsack, Vitali</cp:lastModifiedBy>
  <dcterms:created xsi:type="dcterms:W3CDTF">2016-04-05T18:05:50Z</dcterms:created>
  <dcterms:modified xsi:type="dcterms:W3CDTF">2016-04-19T04:11:50Z</dcterms:modified>
</cp:coreProperties>
</file>